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'стр.2'!$A$1:$FJ$95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<sst xmlns="http://schemas.openxmlformats.org/spreadsheetml/2006/main" count="389" uniqueCount="289">
  <si>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</si>
  <si>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</si>
  <si>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</si>
  <si>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</si>
  <si>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</si>
  <si>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</si>
  <si>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</si>
  <si>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</si>
  <si>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</si>
  <si>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</si>
  <si>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</si>
  <si>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</si>
  <si>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</si>
  <si>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</si>
  <si>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</si>
  <si>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</si>
  <si>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</si>
  <si>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</si>
  <si>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</si>
  <si>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</si>
  <si>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</si>
  <si>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</si>
  <si>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</si>
  <si>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</si>
  <si>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</si>
  <si>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</si>
  <si>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</si>
  <si>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</si>
  <si>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</si>
  <si>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</si>
  <si>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</si>
  <si>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</si>
  <si>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</si>
  <si>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</si>
  <si>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</si>
  <si>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</si>
  <si>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</si>
  <si>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</si>
  <si>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</si>
  <si>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</si>
  <si>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</si>
  <si>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</si>
  <si>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</si>
  <si>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</si>
  <si>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</si>
  <si>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</si>
  <si>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</si>
  <si>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</si>
  <si>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</si>
  <si>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</si>
  <si>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</si>
  <si>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</si>
  <si>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</si>
  <si>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</si>
  <si>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</si>
  <si>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</si>
  <si>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</si>
  <si>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</si>
  <si>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</si>
  <si>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</si>
  <si>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</si>
  <si>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</si>
  <si>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</si>
  <si>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</si>
  <si>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</si>
  <si>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</si>
  <si>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</si>
  <si>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</si>
  <si>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</si>
  <si>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</si>
  <si>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</si>
  <si>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</si>
  <si>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</si>
  <si>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</si>
  <si>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</si>
  <si>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</si>
  <si>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</si>
  <si>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</si>
  <si>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</si>
  <si>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</si>
  <si>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</si>
  <si>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</si>
  <si>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</si>
  <si>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</si>
  <si>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</si>
  <si>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</si>
  <si>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</si>
  <si>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</si>
  <si>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</si>
  <si>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</si>
  <si>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</si>
  <si>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</si>
  <si>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</si>
  <si>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</si>
  <si>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</si>
  <si>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</si>
  <si>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</si>
  <si>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</si>
  <si>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</si>
  <si>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</si>
  <si>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</si>
  <si>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1 05 03000 01 0000 110</t>
  </si>
  <si>
    <t>1 06 01000 00 0000 110</t>
  </si>
  <si>
    <t>1 06 06000 00 0000 110</t>
  </si>
  <si>
    <t>1 08 04020 01 0000 110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</si>
  <si>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</si>
  <si>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</si>
  <si>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</si>
  <si>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</si>
  <si>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</si>
  <si>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</si>
  <si>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</si>
  <si>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</si>
  <si>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</si>
  <si>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</si>
  <si>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</si>
  <si>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</si>
  <si>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</si>
  <si>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</si>
  <si>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</si>
  <si>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</si>
  <si>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</si>
  <si>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</si>
  <si>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</si>
  <si>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</si>
  <si>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</si>
  <si>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</si>
  <si>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</si>
  <si>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</si>
  <si>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</si>
  <si>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</si>
  <si>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</si>
  <si>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</si>
  <si>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</si>
  <si>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</si>
  <si>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</si>
  <si>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</si>
  <si>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</si>
  <si>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</si>
  <si>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</si>
  <si>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</si>
  <si>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</si>
  <si>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</si>
  <si>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</si>
  <si>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</si>
  <si>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</si>
  <si>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</si>
  <si>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</si>
  <si>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</si>
  <si>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</si>
  <si>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</si>
  <si>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</si>
  <si>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</si>
  <si>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</si>
  <si>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</si>
  <si>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</si>
  <si>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</si>
  <si>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>0104</t>
  </si>
  <si>
    <t>0111</t>
  </si>
  <si>
    <t>0113</t>
  </si>
  <si>
    <t>02</t>
  </si>
  <si>
    <t>0203</t>
  </si>
  <si>
    <t>04</t>
  </si>
  <si>
    <t>0409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</si>
  <si>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</si>
  <si>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</si>
  <si>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</si>
  <si>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</si>
  <si>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</si>
  <si>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</si>
  <si>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1403</t>
  </si>
  <si>
    <t>Общегосударственные вопросы</t>
  </si>
  <si>
    <t>01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</si>
  <si>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</si>
  <si>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</si>
  <si>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</si>
  <si>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</si>
  <si>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03</t>
  </si>
  <si>
    <t>Национальная безопасность и правоохранительная деятельность</t>
  </si>
  <si>
    <t>Акцизы по подакцизным товарам (продукции), производимой на территории РФ</t>
  </si>
  <si>
    <t>1 03 02000 01 0000 110</t>
  </si>
  <si>
    <t>Резервные средства</t>
  </si>
  <si>
    <t>16</t>
  </si>
  <si>
    <t xml:space="preserve">0102 8810000110 121 </t>
  </si>
  <si>
    <t>0102 8810000110 122</t>
  </si>
  <si>
    <t>0104 8910000110 121</t>
  </si>
  <si>
    <t>0104 8910000110 122</t>
  </si>
  <si>
    <t>0104 8910000190</t>
  </si>
  <si>
    <t>0104 8910000190 244</t>
  </si>
  <si>
    <t>0104 8990000000</t>
  </si>
  <si>
    <t>0104 8990072390 244</t>
  </si>
  <si>
    <t>Реализация направления расходов по иным непрограммным мероприятиям</t>
  </si>
  <si>
    <t>Обеспечение проведения выборов и референдумов</t>
  </si>
  <si>
    <t>0107</t>
  </si>
  <si>
    <t>0107 9990090170</t>
  </si>
  <si>
    <t>0107 9990090170 880</t>
  </si>
  <si>
    <t>Специальные расходы</t>
  </si>
  <si>
    <t>0113 0210020050</t>
  </si>
  <si>
    <t>0113 0210020050 244</t>
  </si>
  <si>
    <t xml:space="preserve">Реализация направления расходов в рамках подпрограммы "Противодействие коррупции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</si>
  <si>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"Профилактика экстремизма и терроризма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</si>
  <si>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"Комплексные меры противодействия злоупотреблению наркотиками и их незаконному обороту"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</si>
  <si>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0113 0220020060</t>
  </si>
  <si>
    <t>0113 0220020060 244</t>
  </si>
  <si>
    <t>Муниципальная программа "Обеспечение общественного порядка и противодействие преступности"</t>
  </si>
  <si>
    <t>0113 0200000000</t>
  </si>
  <si>
    <t>Муниципальная программа "Муниципальная политика"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</si>
  <si>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</t>
  </si>
  <si>
    <t>0113 0500000000</t>
  </si>
  <si>
    <t>0113 0510020110</t>
  </si>
  <si>
    <t>0113 0510020110 244</t>
  </si>
  <si>
    <t>Муниципальная программа "Информационное общество"</t>
  </si>
  <si>
    <t>Реализация направления расходов в рамках подпрограммы "Обеспечение реализации муниципальной программы "Информационное общество"</t>
  </si>
  <si>
    <t>0113 0600000000</t>
  </si>
  <si>
    <t>0113 0610020130</t>
  </si>
  <si>
    <t>0113 0610020130 244</t>
  </si>
  <si>
    <t>Реализация расходов по иным непрограммным мероприятиям</t>
  </si>
  <si>
    <t>0113 9990099990 244</t>
  </si>
  <si>
    <t>0113 9990099990</t>
  </si>
  <si>
    <t>0203 8990051180</t>
  </si>
  <si>
    <t>0203 8990051180 121</t>
  </si>
  <si>
    <t>Муниципальная программа Ефремово-Степановского сельского поселения "Развитие транспортной системы"</t>
  </si>
  <si>
    <t>0409 0700000000</t>
  </si>
  <si>
    <t>Подпрограмма "Содержание дорог"</t>
  </si>
  <si>
    <t>0409 0710020140</t>
  </si>
  <si>
    <t>0409 0710020140 244</t>
  </si>
  <si>
    <t>Подпрограмма "Безопасное движение"</t>
  </si>
  <si>
    <t>0409 0720000000</t>
  </si>
  <si>
    <t>0409 0720020150 244</t>
  </si>
  <si>
    <t>Муниципальная программа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</si>
  <si>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0503 0100000000</t>
  </si>
  <si>
    <t>Подпрограмма "Благоустройство территории Ефремово-Степановского сельского поселения"</t>
  </si>
  <si>
    <t>0503 0110020010 244</t>
  </si>
  <si>
    <t>0503 0110020000</t>
  </si>
  <si>
    <t>Расходы на благоустройство и содержание мест захоронений (Прочая закупка товаров, работ и услуг для обеспечения государственных (муниципальных) нужд)</t>
  </si>
  <si>
    <t>Реализация направления расходов по проведению смотр-конкурса "Лучшее подворье" (Прочая закупка товаров, работ и услуг для обеспечения государственных (муниципальных) нужд)</t>
  </si>
  <si>
    <t>Реализация иных расходов в рамках подпрограммы"Благоустройство территоии" (Прочая закупка товаров, работ и услуг для обеспечения государственных (муниципальных) нужд)</t>
  </si>
  <si>
    <t>0503 0110020020 244</t>
  </si>
  <si>
    <t>0503 0110020030 244</t>
  </si>
  <si>
    <t>Подпрограмма "Обеспечение качественными жилищно-коммунальными услугами населения"</t>
  </si>
  <si>
    <t>0503 0120000000</t>
  </si>
  <si>
    <t>Расходы на уличное освещение (Прочая закупка товаров, работ и услуг для обеспечения государственных (муниципальных) нужд)</t>
  </si>
  <si>
    <t>0503 0120020040 244</t>
  </si>
  <si>
    <t>0801 0410000590</t>
  </si>
  <si>
    <t>0801 0410000590 611</t>
  </si>
  <si>
    <t>1403 8990085010</t>
  </si>
  <si>
    <t>1403 899085010 540</t>
  </si>
  <si>
    <t>Руководитель</t>
  </si>
  <si>
    <t>Г.И. Артамонов</t>
  </si>
  <si>
    <t>Иные выплаты персоналу государственных  (муниципальных) органов, за исключением фонда оплаты труда</t>
  </si>
  <si>
    <t>Фонд оплаты труда государственных  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</si>
  <si>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</si>
  <si>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</si>
  <si>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0102 8810000110 120</t>
  </si>
  <si>
    <t>0102 8810000110 129</t>
  </si>
  <si>
    <t>0104 8910000110 120</t>
  </si>
  <si>
    <t>0104 8910000110 129</t>
  </si>
  <si>
    <t>0203 8990051180 120</t>
  </si>
  <si>
    <t>0203 8990051180 129</t>
  </si>
  <si>
    <t>Муниципальная программа Ефремово-Степановского сельского поселени "Пожарная безопасность""</t>
  </si>
  <si>
    <t>0310 0310020080 244</t>
  </si>
  <si>
    <t>Обеспечение пожарной безопасности</t>
  </si>
  <si>
    <t xml:space="preserve">0310 </t>
  </si>
  <si>
    <t xml:space="preserve">0310 0310020080 </t>
  </si>
  <si>
    <t>0113 9990099990 241</t>
  </si>
  <si>
    <t>Научно-исследовательские и опытно-конструкторские работы</t>
  </si>
  <si>
    <t>0113 9990099990 240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</si>
  <si>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</si>
  <si>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</si>
  <si>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иных платежей</t>
  </si>
  <si>
    <t>0111 9910090080</t>
  </si>
  <si>
    <t>0111 9910090080 870</t>
  </si>
  <si>
    <t>0104 8910000190 240</t>
  </si>
  <si>
    <t>0104 8910000190 850</t>
  </si>
  <si>
    <t>0104 8910000190 851</t>
  </si>
  <si>
    <t>0104 8910000190 852</t>
  </si>
  <si>
    <t>0104 8910000190 853</t>
  </si>
  <si>
    <t>0102 8810000110</t>
  </si>
  <si>
    <t>0102 8810000190</t>
  </si>
  <si>
    <t>0102 8810000190 244</t>
  </si>
  <si>
    <t>0104 8910000190 122</t>
  </si>
  <si>
    <t>0104 8910000190 120</t>
  </si>
  <si>
    <t>Расходы на на обеспечение функций работников органов местного самоуправления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</si>
  <si>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0113 0230020070</t>
  </si>
  <si>
    <t>0113 0230020070 244</t>
  </si>
  <si>
    <t>Расходы на выплаты по оплате труда работников Администрации Ефремово-Степановского сельского поселения</t>
  </si>
  <si>
    <t>0102 8810000190 122</t>
  </si>
  <si>
    <t>октября</t>
  </si>
  <si>
    <t>01.10.2016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</si>
</sst>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1" fillId="0" borderId="2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1" fillId="0" borderId="6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6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49" fontId="1" fillId="0" borderId="35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6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68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6" xfId="0" applyFont="1" applyBorder="1" applyAlignment="1">
      <alignment/>
    </xf>
    <xf numFmtId="49" fontId="5" fillId="0" borderId="4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5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9" fontId="1" fillId="0" borderId="72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left" indent="2"/>
    </xf>
    <xf numFmtId="0" fontId="1" fillId="0" borderId="59" xfId="0" applyFont="1" applyBorder="1" applyAlignment="1">
      <alignment horizontal="left" indent="2"/>
    </xf>
    <xf numFmtId="49" fontId="1" fillId="0" borderId="3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left" wrapText="1"/>
    </xf>
    <xf numFmtId="0" fontId="1" fillId="0" borderId="6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2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5" xfId="0" applyNumberFormat="1" applyFont="1" applyFill="1" applyBorder="1" applyAlignment="1">
      <alignment horizontal="center"/>
    </xf>
    <xf numFmtId="0" fontId="1" fillId="0" borderId="7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horizontal="left" indent="2"/>
    </xf>
    <xf numFmtId="0" fontId="1" fillId="0" borderId="13" xfId="0" applyFont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46" xfId="0" applyFont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1" fillId="0" borderId="7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0"/>
  <sheetViews>
    <sheetView view="pageBreakPreview" zoomScaleSheetLayoutView="100" zoomScalePageLayoutView="0" workbookViewId="0" topLeftCell="A1">
      <selection activeCell="ET8" sqref="ET8:FJ9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</row>
    <row r="3" spans="1:149" ht="12" customHeight="1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</row>
    <row r="4" spans="1:149" ht="12" customHeight="1">
      <c r="A4" s="73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</row>
    <row r="5" spans="1:166" ht="12" customHeight="1" thickBot="1">
      <c r="A5" s="73" t="s">
        <v>76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4"/>
      <c r="ET5" s="77" t="s">
        <v>0</v>
      </c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9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80" t="s">
        <v>30</v>
      </c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2"/>
    </row>
    <row r="7" spans="62:166" ht="15" customHeight="1">
      <c r="BJ7" s="2" t="s">
        <v>64</v>
      </c>
      <c r="BK7" s="104" t="s">
        <v>287</v>
      </c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5">
        <v>20</v>
      </c>
      <c r="CG7" s="105"/>
      <c r="CH7" s="105"/>
      <c r="CI7" s="105"/>
      <c r="CJ7" s="106" t="s">
        <v>182</v>
      </c>
      <c r="CK7" s="106"/>
      <c r="CL7" s="106"/>
      <c r="CM7" s="1" t="s">
        <v>65</v>
      </c>
      <c r="ER7" s="2" t="s">
        <v>1</v>
      </c>
      <c r="ET7" s="83" t="s">
        <v>288</v>
      </c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91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3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94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6"/>
    </row>
    <row r="10" spans="1:166" ht="11.25">
      <c r="A10" s="1" t="s">
        <v>68</v>
      </c>
      <c r="ER10" s="2" t="s">
        <v>12</v>
      </c>
      <c r="ET10" s="83" t="s">
        <v>95</v>
      </c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5"/>
    </row>
    <row r="11" spans="1:166" ht="11.25">
      <c r="A11" s="1" t="s">
        <v>69</v>
      </c>
      <c r="AU11" s="107" t="s">
        <v>98</v>
      </c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R11" s="2" t="s">
        <v>70</v>
      </c>
      <c r="ET11" s="100" t="s">
        <v>96</v>
      </c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2"/>
    </row>
    <row r="12" spans="1:166" ht="15" customHeight="1">
      <c r="A12" s="1" t="s">
        <v>3</v>
      </c>
      <c r="V12" s="104" t="s">
        <v>99</v>
      </c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R12" s="2" t="s">
        <v>54</v>
      </c>
      <c r="ET12" s="83" t="s">
        <v>97</v>
      </c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5"/>
    </row>
    <row r="13" spans="1:166" ht="15" customHeight="1">
      <c r="A13" s="1" t="s">
        <v>52</v>
      </c>
      <c r="ET13" s="83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5"/>
    </row>
    <row r="14" spans="1:166" ht="15" customHeight="1" thickBot="1">
      <c r="A14" s="1" t="s">
        <v>4</v>
      </c>
      <c r="ER14" s="2" t="s">
        <v>5</v>
      </c>
      <c r="ET14" s="97">
        <v>383</v>
      </c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9"/>
    </row>
    <row r="15" spans="1:166" ht="19.5" customHeight="1">
      <c r="A15" s="76" t="s">
        <v>13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</row>
    <row r="16" spans="1:166" ht="11.25" customHeight="1">
      <c r="A16" s="88" t="s">
        <v>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140"/>
      <c r="AN16" s="87" t="s">
        <v>16</v>
      </c>
      <c r="AO16" s="88"/>
      <c r="AP16" s="88"/>
      <c r="AQ16" s="88"/>
      <c r="AR16" s="88"/>
      <c r="AS16" s="140"/>
      <c r="AT16" s="87" t="s">
        <v>71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140"/>
      <c r="BJ16" s="87" t="s">
        <v>58</v>
      </c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140"/>
      <c r="CF16" s="137" t="s">
        <v>17</v>
      </c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9"/>
      <c r="ET16" s="87" t="s">
        <v>21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</row>
    <row r="17" spans="1:166" ht="32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41"/>
      <c r="AN17" s="89"/>
      <c r="AO17" s="90"/>
      <c r="AP17" s="90"/>
      <c r="AQ17" s="90"/>
      <c r="AR17" s="90"/>
      <c r="AS17" s="141"/>
      <c r="AT17" s="89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141"/>
      <c r="BJ17" s="89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141"/>
      <c r="CF17" s="138" t="s">
        <v>83</v>
      </c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9"/>
      <c r="CW17" s="137" t="s">
        <v>18</v>
      </c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N17" s="137" t="s">
        <v>19</v>
      </c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9"/>
      <c r="EE17" s="137" t="s">
        <v>20</v>
      </c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9"/>
      <c r="ET17" s="89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</row>
    <row r="18" spans="1:166" ht="12" thickBot="1">
      <c r="A18" s="122">
        <v>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3"/>
      <c r="AN18" s="109">
        <v>2</v>
      </c>
      <c r="AO18" s="110"/>
      <c r="AP18" s="110"/>
      <c r="AQ18" s="110"/>
      <c r="AR18" s="110"/>
      <c r="AS18" s="111"/>
      <c r="AT18" s="109">
        <v>3</v>
      </c>
      <c r="AU18" s="110"/>
      <c r="AV18" s="110"/>
      <c r="AW18" s="110"/>
      <c r="AX18" s="110"/>
      <c r="AY18" s="110"/>
      <c r="AZ18" s="110"/>
      <c r="BA18" s="110"/>
      <c r="BB18" s="110"/>
      <c r="BC18" s="142"/>
      <c r="BD18" s="142"/>
      <c r="BE18" s="142"/>
      <c r="BF18" s="142"/>
      <c r="BG18" s="142"/>
      <c r="BH18" s="142"/>
      <c r="BI18" s="143"/>
      <c r="BJ18" s="109">
        <v>4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1"/>
      <c r="CF18" s="109">
        <v>5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1"/>
      <c r="CW18" s="109">
        <v>6</v>
      </c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1"/>
      <c r="DN18" s="109">
        <v>7</v>
      </c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1"/>
      <c r="EE18" s="109">
        <v>8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1"/>
      <c r="ET18" s="109">
        <v>9</v>
      </c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</row>
    <row r="19" spans="1:166" ht="15.75" customHeight="1" thickBot="1">
      <c r="A19" s="108" t="s">
        <v>14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27" t="s">
        <v>31</v>
      </c>
      <c r="AO19" s="128"/>
      <c r="AP19" s="128"/>
      <c r="AQ19" s="128"/>
      <c r="AR19" s="128"/>
      <c r="AS19" s="128"/>
      <c r="AT19" s="129" t="s">
        <v>40</v>
      </c>
      <c r="AU19" s="129"/>
      <c r="AV19" s="129"/>
      <c r="AW19" s="129"/>
      <c r="AX19" s="129"/>
      <c r="AY19" s="129"/>
      <c r="AZ19" s="129"/>
      <c r="BA19" s="129"/>
      <c r="BB19" s="129"/>
      <c r="BC19" s="130"/>
      <c r="BD19" s="131"/>
      <c r="BE19" s="131"/>
      <c r="BF19" s="131"/>
      <c r="BG19" s="131"/>
      <c r="BH19" s="131"/>
      <c r="BI19" s="132"/>
      <c r="BJ19" s="126">
        <f>BJ21+BJ34</f>
        <v>7850100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>
        <f>CF21+CF34</f>
        <v>4650594.32</v>
      </c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>
        <f>CF19</f>
        <v>4650594.32</v>
      </c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>
        <f>BJ19-CF19</f>
        <v>3199505.6799999997</v>
      </c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36"/>
    </row>
    <row r="20" spans="1:166" ht="15.75" customHeight="1" thickBot="1">
      <c r="A20" s="144" t="s">
        <v>15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03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2"/>
      <c r="BF20" s="62"/>
      <c r="BG20" s="62"/>
      <c r="BH20" s="62"/>
      <c r="BI20" s="63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5">
        <f aca="true" t="shared" si="0" ref="EE20:EE40">CF20</f>
        <v>0</v>
      </c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>
        <f aca="true" t="shared" si="1" ref="ET20:ET40">BJ20-CF20</f>
        <v>0</v>
      </c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86"/>
    </row>
    <row r="21" spans="1:166" ht="33.75" customHeight="1" thickBot="1">
      <c r="A21" s="124" t="s">
        <v>125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5"/>
      <c r="AN21" s="133"/>
      <c r="AO21" s="134"/>
      <c r="AP21" s="134"/>
      <c r="AQ21" s="134"/>
      <c r="AR21" s="134"/>
      <c r="AS21" s="134"/>
      <c r="AT21" s="134" t="s">
        <v>109</v>
      </c>
      <c r="AU21" s="134"/>
      <c r="AV21" s="134"/>
      <c r="AW21" s="134"/>
      <c r="AX21" s="134"/>
      <c r="AY21" s="134"/>
      <c r="AZ21" s="134"/>
      <c r="BA21" s="134"/>
      <c r="BB21" s="134"/>
      <c r="BC21" s="135"/>
      <c r="BD21" s="116"/>
      <c r="BE21" s="116"/>
      <c r="BF21" s="116"/>
      <c r="BG21" s="116"/>
      <c r="BH21" s="116"/>
      <c r="BI21" s="117"/>
      <c r="BJ21" s="121">
        <f>BJ22+BJ23+BJ24+BJ25+BJ26+BJ27+BJ28+BJ29+BJ30+BJ31+BJ32+BJ33</f>
        <v>4186300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>
        <f>CF22+CF23+CF24+CF25+CF26+CF27+CF28+CF29+CF30+CF31+CF32+CF33</f>
        <v>2150331.8200000003</v>
      </c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6">
        <f t="shared" si="0"/>
        <v>2150331.8200000003</v>
      </c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>
        <f t="shared" si="1"/>
        <v>2035968.1799999997</v>
      </c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36"/>
    </row>
    <row r="22" spans="1:166" ht="15.75" customHeight="1" thickBot="1">
      <c r="A22" s="112" t="s">
        <v>85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03"/>
      <c r="AO22" s="60"/>
      <c r="AP22" s="60"/>
      <c r="AQ22" s="60"/>
      <c r="AR22" s="60"/>
      <c r="AS22" s="60"/>
      <c r="AT22" s="60" t="s">
        <v>100</v>
      </c>
      <c r="AU22" s="60"/>
      <c r="AV22" s="60"/>
      <c r="AW22" s="60"/>
      <c r="AX22" s="60"/>
      <c r="AY22" s="60"/>
      <c r="AZ22" s="60"/>
      <c r="BA22" s="60"/>
      <c r="BB22" s="60"/>
      <c r="BC22" s="61"/>
      <c r="BD22" s="62"/>
      <c r="BE22" s="62"/>
      <c r="BF22" s="62"/>
      <c r="BG22" s="62"/>
      <c r="BH22" s="62"/>
      <c r="BI22" s="63"/>
      <c r="BJ22" s="71">
        <v>406400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>
        <v>404573.44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5">
        <f t="shared" si="0"/>
        <v>404573.44</v>
      </c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>
        <f t="shared" si="1"/>
        <v>1826.5599999999977</v>
      </c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86"/>
    </row>
    <row r="23" spans="1:166" ht="33" customHeight="1" thickBot="1">
      <c r="A23" s="162" t="s">
        <v>179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3"/>
      <c r="AN23" s="67"/>
      <c r="AO23" s="62"/>
      <c r="AP23" s="62"/>
      <c r="AQ23" s="62"/>
      <c r="AR23" s="62"/>
      <c r="AS23" s="63"/>
      <c r="AT23" s="61" t="s">
        <v>180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64">
        <v>403000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6"/>
      <c r="CF23" s="64">
        <v>335117.27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6"/>
      <c r="CW23" s="64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6"/>
      <c r="DN23" s="64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6"/>
      <c r="EE23" s="68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70"/>
      <c r="ET23" s="68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153"/>
    </row>
    <row r="24" spans="1:166" ht="15.75" customHeight="1" thickBot="1">
      <c r="A24" s="112" t="s">
        <v>86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54"/>
      <c r="AN24" s="103"/>
      <c r="AO24" s="60"/>
      <c r="AP24" s="60"/>
      <c r="AQ24" s="60"/>
      <c r="AR24" s="60"/>
      <c r="AS24" s="60"/>
      <c r="AT24" s="60" t="s">
        <v>101</v>
      </c>
      <c r="AU24" s="60"/>
      <c r="AV24" s="60"/>
      <c r="AW24" s="60"/>
      <c r="AX24" s="60"/>
      <c r="AY24" s="60"/>
      <c r="AZ24" s="60"/>
      <c r="BA24" s="60"/>
      <c r="BB24" s="60"/>
      <c r="BC24" s="61"/>
      <c r="BD24" s="62"/>
      <c r="BE24" s="62"/>
      <c r="BF24" s="62"/>
      <c r="BG24" s="62"/>
      <c r="BH24" s="62"/>
      <c r="BI24" s="63"/>
      <c r="BJ24" s="71">
        <v>647400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>
        <v>1105154.35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5">
        <f t="shared" si="0"/>
        <v>1105154.35</v>
      </c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>
        <f t="shared" si="1"/>
        <v>-457754.3500000001</v>
      </c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86"/>
    </row>
    <row r="25" spans="1:166" ht="15.75" customHeight="1" thickBot="1">
      <c r="A25" s="112" t="s">
        <v>87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54"/>
      <c r="AN25" s="103"/>
      <c r="AO25" s="60"/>
      <c r="AP25" s="60"/>
      <c r="AQ25" s="60"/>
      <c r="AR25" s="60"/>
      <c r="AS25" s="60"/>
      <c r="AT25" s="60" t="s">
        <v>102</v>
      </c>
      <c r="AU25" s="60"/>
      <c r="AV25" s="60"/>
      <c r="AW25" s="60"/>
      <c r="AX25" s="60"/>
      <c r="AY25" s="60"/>
      <c r="AZ25" s="60"/>
      <c r="BA25" s="60"/>
      <c r="BB25" s="60"/>
      <c r="BC25" s="61"/>
      <c r="BD25" s="62"/>
      <c r="BE25" s="62"/>
      <c r="BF25" s="62"/>
      <c r="BG25" s="62"/>
      <c r="BH25" s="62"/>
      <c r="BI25" s="63"/>
      <c r="BJ25" s="71">
        <v>255000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>
        <v>4726.78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5">
        <f t="shared" si="0"/>
        <v>4726.78</v>
      </c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>
        <f t="shared" si="1"/>
        <v>250273.22</v>
      </c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86"/>
    </row>
    <row r="26" spans="1:166" ht="15.75" customHeight="1" thickBot="1">
      <c r="A26" s="112" t="s">
        <v>88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54"/>
      <c r="AN26" s="103"/>
      <c r="AO26" s="60"/>
      <c r="AP26" s="60"/>
      <c r="AQ26" s="60"/>
      <c r="AR26" s="60"/>
      <c r="AS26" s="60"/>
      <c r="AT26" s="60" t="s">
        <v>103</v>
      </c>
      <c r="AU26" s="60"/>
      <c r="AV26" s="60"/>
      <c r="AW26" s="60"/>
      <c r="AX26" s="60"/>
      <c r="AY26" s="60"/>
      <c r="AZ26" s="60"/>
      <c r="BA26" s="60"/>
      <c r="BB26" s="60"/>
      <c r="BC26" s="61"/>
      <c r="BD26" s="62"/>
      <c r="BE26" s="62"/>
      <c r="BF26" s="62"/>
      <c r="BG26" s="62"/>
      <c r="BH26" s="62"/>
      <c r="BI26" s="63"/>
      <c r="BJ26" s="71">
        <v>2191500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64">
        <v>199369.11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5">
        <f t="shared" si="0"/>
        <v>199369.11</v>
      </c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>
        <f t="shared" si="1"/>
        <v>1992130.8900000001</v>
      </c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86"/>
    </row>
    <row r="27" spans="1:166" ht="22.5" customHeight="1" thickBot="1">
      <c r="A27" s="112" t="s">
        <v>89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54"/>
      <c r="AN27" s="103"/>
      <c r="AO27" s="60"/>
      <c r="AP27" s="60"/>
      <c r="AQ27" s="60"/>
      <c r="AR27" s="60"/>
      <c r="AS27" s="60"/>
      <c r="AT27" s="60" t="s">
        <v>104</v>
      </c>
      <c r="AU27" s="60"/>
      <c r="AV27" s="60"/>
      <c r="AW27" s="60"/>
      <c r="AX27" s="60"/>
      <c r="AY27" s="60"/>
      <c r="AZ27" s="60"/>
      <c r="BA27" s="60"/>
      <c r="BB27" s="60"/>
      <c r="BC27" s="61"/>
      <c r="BD27" s="62"/>
      <c r="BE27" s="62"/>
      <c r="BF27" s="62"/>
      <c r="BG27" s="62"/>
      <c r="BH27" s="62"/>
      <c r="BI27" s="63"/>
      <c r="BJ27" s="71">
        <v>17400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64">
        <v>8200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6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5">
        <f t="shared" si="0"/>
        <v>8200</v>
      </c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>
        <f t="shared" si="1"/>
        <v>9200</v>
      </c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86"/>
    </row>
    <row r="28" spans="1:166" ht="40.5" customHeight="1" thickBot="1">
      <c r="A28" s="59" t="s">
        <v>126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13"/>
      <c r="AN28" s="67"/>
      <c r="AO28" s="62"/>
      <c r="AP28" s="62"/>
      <c r="AQ28" s="62"/>
      <c r="AR28" s="62"/>
      <c r="AS28" s="63"/>
      <c r="AT28" s="60" t="s">
        <v>122</v>
      </c>
      <c r="AU28" s="60"/>
      <c r="AV28" s="60"/>
      <c r="AW28" s="60"/>
      <c r="AX28" s="60"/>
      <c r="AY28" s="60"/>
      <c r="AZ28" s="60"/>
      <c r="BA28" s="60"/>
      <c r="BB28" s="60"/>
      <c r="BC28" s="61"/>
      <c r="BD28" s="62"/>
      <c r="BE28" s="62"/>
      <c r="BF28" s="62"/>
      <c r="BG28" s="62"/>
      <c r="BH28" s="62"/>
      <c r="BI28" s="63"/>
      <c r="BJ28" s="64">
        <v>75200</v>
      </c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64">
        <v>61673.9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6"/>
      <c r="CW28" s="64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6"/>
      <c r="EE28" s="75">
        <f>CF28</f>
        <v>61673.9</v>
      </c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>
        <f>BJ28-CF28</f>
        <v>13526.099999999999</v>
      </c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86"/>
    </row>
    <row r="29" spans="1:166" ht="15.75" customHeight="1" thickBot="1">
      <c r="A29" s="112" t="s">
        <v>90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03"/>
      <c r="AO29" s="60"/>
      <c r="AP29" s="60"/>
      <c r="AQ29" s="60"/>
      <c r="AR29" s="60"/>
      <c r="AS29" s="60"/>
      <c r="AT29" s="60" t="s">
        <v>107</v>
      </c>
      <c r="AU29" s="60"/>
      <c r="AV29" s="60"/>
      <c r="AW29" s="60"/>
      <c r="AX29" s="60"/>
      <c r="AY29" s="60"/>
      <c r="AZ29" s="60"/>
      <c r="BA29" s="60"/>
      <c r="BB29" s="60"/>
      <c r="BC29" s="61"/>
      <c r="BD29" s="62"/>
      <c r="BE29" s="62"/>
      <c r="BF29" s="62"/>
      <c r="BG29" s="62"/>
      <c r="BH29" s="62"/>
      <c r="BI29" s="63"/>
      <c r="BJ29" s="71">
        <v>97600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64">
        <v>26916.97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6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5">
        <f t="shared" si="0"/>
        <v>26916.97</v>
      </c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>
        <f t="shared" si="1"/>
        <v>70683.03</v>
      </c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86"/>
    </row>
    <row r="30" spans="1:166" ht="15.75" customHeight="1" thickBot="1">
      <c r="A30" s="112" t="s">
        <v>91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03"/>
      <c r="AO30" s="60"/>
      <c r="AP30" s="60"/>
      <c r="AQ30" s="60"/>
      <c r="AR30" s="60"/>
      <c r="AS30" s="60"/>
      <c r="AT30" s="60" t="s">
        <v>173</v>
      </c>
      <c r="AU30" s="60"/>
      <c r="AV30" s="60"/>
      <c r="AW30" s="60"/>
      <c r="AX30" s="60"/>
      <c r="AY30" s="60"/>
      <c r="AZ30" s="60"/>
      <c r="BA30" s="60"/>
      <c r="BB30" s="60"/>
      <c r="BC30" s="61"/>
      <c r="BD30" s="62"/>
      <c r="BE30" s="62"/>
      <c r="BF30" s="62"/>
      <c r="BG30" s="62"/>
      <c r="BH30" s="62"/>
      <c r="BI30" s="63"/>
      <c r="BJ30" s="71">
        <v>92800</v>
      </c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64">
        <v>0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6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5">
        <f t="shared" si="0"/>
        <v>0</v>
      </c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>
        <f t="shared" si="1"/>
        <v>92800</v>
      </c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86"/>
    </row>
    <row r="31" spans="1:166" ht="43.5" customHeight="1" thickBot="1">
      <c r="A31" s="160" t="s">
        <v>129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67"/>
      <c r="AO31" s="62"/>
      <c r="AP31" s="62"/>
      <c r="AQ31" s="62"/>
      <c r="AR31" s="62"/>
      <c r="AS31" s="63"/>
      <c r="AT31" s="61" t="s">
        <v>128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3"/>
      <c r="BJ31" s="64">
        <v>0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64">
        <v>4600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6"/>
      <c r="CW31" s="64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6"/>
      <c r="DN31" s="64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6"/>
      <c r="EE31" s="68">
        <f>CF31</f>
        <v>4600</v>
      </c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70"/>
      <c r="ET31" s="71">
        <f>BJ31-CF31</f>
        <v>-4600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</row>
    <row r="32" spans="1:166" ht="15.75" customHeight="1" thickBot="1">
      <c r="A32" s="112" t="s">
        <v>92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54"/>
      <c r="AN32" s="67"/>
      <c r="AO32" s="62"/>
      <c r="AP32" s="62"/>
      <c r="AQ32" s="62"/>
      <c r="AR32" s="62"/>
      <c r="AS32" s="63"/>
      <c r="AT32" s="61" t="s">
        <v>105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3"/>
      <c r="BJ32" s="64">
        <v>0</v>
      </c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64">
        <v>0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6"/>
      <c r="CW32" s="64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6"/>
      <c r="DN32" s="64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6"/>
      <c r="EE32" s="75">
        <f t="shared" si="0"/>
        <v>0</v>
      </c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1">
        <f>BJ32-CF32</f>
        <v>0</v>
      </c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</row>
    <row r="33" spans="1:166" ht="15.75" customHeight="1" thickBot="1">
      <c r="A33" s="72" t="s">
        <v>115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14"/>
      <c r="AN33" s="67"/>
      <c r="AO33" s="62"/>
      <c r="AP33" s="62"/>
      <c r="AQ33" s="62"/>
      <c r="AR33" s="62"/>
      <c r="AS33" s="63"/>
      <c r="AT33" s="61" t="s">
        <v>116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3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6"/>
      <c r="CF33" s="64">
        <v>0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6"/>
      <c r="CW33" s="64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6"/>
      <c r="DN33" s="64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6"/>
      <c r="EE33" s="68">
        <f>CF33</f>
        <v>0</v>
      </c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70"/>
      <c r="ET33" s="71">
        <f>BJ33-CF33</f>
        <v>0</v>
      </c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</row>
    <row r="34" spans="1:166" ht="15.75" customHeight="1" thickBot="1">
      <c r="A34" s="113" t="s">
        <v>93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5"/>
      <c r="AO34" s="116"/>
      <c r="AP34" s="116"/>
      <c r="AQ34" s="116"/>
      <c r="AR34" s="116"/>
      <c r="AS34" s="117"/>
      <c r="AT34" s="135" t="s">
        <v>108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8">
        <f>BJ35+BJ36+BJ37+BJ38+BJ39+BJ40</f>
        <v>3663800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20"/>
      <c r="CF34" s="118">
        <f>CF35+CF36+CF37+CF38+CF39+CF40</f>
        <v>2500262.5</v>
      </c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20"/>
      <c r="CW34" s="118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20"/>
      <c r="DN34" s="155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7"/>
      <c r="EE34" s="126">
        <f t="shared" si="0"/>
        <v>2500262.5</v>
      </c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>
        <f t="shared" si="1"/>
        <v>1163537.5</v>
      </c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36"/>
    </row>
    <row r="35" spans="1:166" ht="15.75" customHeight="1" thickBot="1">
      <c r="A35" s="112" t="s">
        <v>94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54"/>
      <c r="AN35" s="67"/>
      <c r="AO35" s="62"/>
      <c r="AP35" s="62"/>
      <c r="AQ35" s="62"/>
      <c r="AR35" s="62"/>
      <c r="AS35" s="63"/>
      <c r="AT35" s="61" t="s">
        <v>106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64">
        <v>3593700</v>
      </c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6"/>
      <c r="CF35" s="64">
        <v>2440662.5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6"/>
      <c r="CW35" s="64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6"/>
      <c r="DN35" s="64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6"/>
      <c r="EE35" s="75">
        <f t="shared" si="0"/>
        <v>2440662.5</v>
      </c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>
        <f t="shared" si="1"/>
        <v>1153037.5</v>
      </c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86"/>
    </row>
    <row r="36" spans="1:166" ht="30" customHeight="1" thickBot="1">
      <c r="A36" s="158" t="s">
        <v>130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67"/>
      <c r="AO36" s="62"/>
      <c r="AP36" s="62"/>
      <c r="AQ36" s="62"/>
      <c r="AR36" s="62"/>
      <c r="AS36" s="63"/>
      <c r="AT36" s="61" t="s">
        <v>117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64">
        <v>69900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6"/>
      <c r="CF36" s="64">
        <v>59400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6"/>
      <c r="CW36" s="64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6"/>
      <c r="DN36" s="64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6"/>
      <c r="EE36" s="75">
        <f t="shared" si="0"/>
        <v>59400</v>
      </c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>
        <f t="shared" si="1"/>
        <v>10500</v>
      </c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86"/>
    </row>
    <row r="37" spans="1:166" ht="36" customHeight="1" thickBot="1">
      <c r="A37" s="158" t="s">
        <v>119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9"/>
      <c r="AN37" s="67"/>
      <c r="AO37" s="62"/>
      <c r="AP37" s="62"/>
      <c r="AQ37" s="62"/>
      <c r="AR37" s="62"/>
      <c r="AS37" s="63"/>
      <c r="AT37" s="61" t="s">
        <v>118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3"/>
      <c r="BJ37" s="64">
        <v>200</v>
      </c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6"/>
      <c r="CF37" s="64">
        <v>200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  <c r="CW37" s="64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6"/>
      <c r="DN37" s="64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6"/>
      <c r="EE37" s="75">
        <f t="shared" si="0"/>
        <v>200</v>
      </c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>
        <f t="shared" si="1"/>
        <v>0</v>
      </c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86"/>
    </row>
    <row r="38" spans="1:166" ht="33.75" customHeight="1" thickBot="1">
      <c r="A38" s="158" t="s">
        <v>176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9"/>
      <c r="AN38" s="67"/>
      <c r="AO38" s="62"/>
      <c r="AP38" s="62"/>
      <c r="AQ38" s="62"/>
      <c r="AR38" s="62"/>
      <c r="AS38" s="63"/>
      <c r="AT38" s="61" t="s">
        <v>127</v>
      </c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3"/>
      <c r="BJ38" s="64">
        <v>0</v>
      </c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  <c r="CF38" s="64">
        <v>0</v>
      </c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6"/>
      <c r="CW38" s="64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6"/>
      <c r="DN38" s="64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6"/>
      <c r="EE38" s="75">
        <f t="shared" si="0"/>
        <v>0</v>
      </c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>
        <f t="shared" si="1"/>
        <v>0</v>
      </c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86"/>
    </row>
    <row r="39" spans="1:166" ht="57.75" customHeight="1" thickBot="1">
      <c r="A39" s="160" t="s">
        <v>120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1"/>
      <c r="AN39" s="67"/>
      <c r="AO39" s="62"/>
      <c r="AP39" s="62"/>
      <c r="AQ39" s="62"/>
      <c r="AR39" s="62"/>
      <c r="AS39" s="63"/>
      <c r="AT39" s="61" t="s">
        <v>121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64">
        <v>0</v>
      </c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6"/>
      <c r="CF39" s="64">
        <v>0</v>
      </c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6"/>
      <c r="CW39" s="64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6"/>
      <c r="DN39" s="64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6"/>
      <c r="EE39" s="75">
        <f t="shared" si="0"/>
        <v>0</v>
      </c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>
        <f t="shared" si="1"/>
        <v>0</v>
      </c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86"/>
    </row>
    <row r="40" spans="1:166" ht="54" customHeight="1" thickBot="1">
      <c r="A40" s="150" t="s">
        <v>175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1"/>
      <c r="AN40" s="152"/>
      <c r="AO40" s="146"/>
      <c r="AP40" s="146"/>
      <c r="AQ40" s="146"/>
      <c r="AR40" s="146"/>
      <c r="AS40" s="146"/>
      <c r="AT40" s="146" t="s">
        <v>174</v>
      </c>
      <c r="AU40" s="146"/>
      <c r="AV40" s="146"/>
      <c r="AW40" s="146"/>
      <c r="AX40" s="146"/>
      <c r="AY40" s="146"/>
      <c r="AZ40" s="146"/>
      <c r="BA40" s="146"/>
      <c r="BB40" s="146"/>
      <c r="BC40" s="147"/>
      <c r="BD40" s="148"/>
      <c r="BE40" s="148"/>
      <c r="BF40" s="148"/>
      <c r="BG40" s="148"/>
      <c r="BH40" s="148"/>
      <c r="BI40" s="149"/>
      <c r="BJ40" s="145">
        <v>0</v>
      </c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>
        <v>0</v>
      </c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75">
        <f t="shared" si="0"/>
        <v>0</v>
      </c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>
        <f t="shared" si="1"/>
        <v>0</v>
      </c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86"/>
    </row>
  </sheetData>
  <sheetProtection/>
  <mergeCells count="236">
    <mergeCell ref="A23:AM23"/>
    <mergeCell ref="AN23:AS23"/>
    <mergeCell ref="AT23:BI23"/>
    <mergeCell ref="BJ23:CE23"/>
    <mergeCell ref="CF23:CV23"/>
    <mergeCell ref="CW23:DM23"/>
    <mergeCell ref="DN31:ED31"/>
    <mergeCell ref="EE31:ES31"/>
    <mergeCell ref="ET31:FJ31"/>
    <mergeCell ref="ET32:FJ32"/>
    <mergeCell ref="A31:AM31"/>
    <mergeCell ref="AN31:AS31"/>
    <mergeCell ref="AT31:BI31"/>
    <mergeCell ref="BJ31:CE31"/>
    <mergeCell ref="CF31:CV31"/>
    <mergeCell ref="CW31:DM31"/>
    <mergeCell ref="ET34:FJ34"/>
    <mergeCell ref="EE39:ES39"/>
    <mergeCell ref="ET35:FJ35"/>
    <mergeCell ref="ET36:FJ36"/>
    <mergeCell ref="ET37:FJ37"/>
    <mergeCell ref="ET38:FJ38"/>
    <mergeCell ref="ET39:FJ39"/>
    <mergeCell ref="EE34:ES34"/>
    <mergeCell ref="DN39:ED39"/>
    <mergeCell ref="EE32:ES32"/>
    <mergeCell ref="EE35:ES35"/>
    <mergeCell ref="EE36:ES36"/>
    <mergeCell ref="EE37:ES37"/>
    <mergeCell ref="EE38:ES38"/>
    <mergeCell ref="DN35:ED35"/>
    <mergeCell ref="DN36:ED36"/>
    <mergeCell ref="DN37:ED37"/>
    <mergeCell ref="DN38:ED38"/>
    <mergeCell ref="CW35:DM35"/>
    <mergeCell ref="CW36:DM36"/>
    <mergeCell ref="CW37:DM37"/>
    <mergeCell ref="CW38:DM38"/>
    <mergeCell ref="CW39:DM39"/>
    <mergeCell ref="CF35:CV35"/>
    <mergeCell ref="CF36:CV36"/>
    <mergeCell ref="CF37:CV37"/>
    <mergeCell ref="CF38:CV38"/>
    <mergeCell ref="CF39:CV39"/>
    <mergeCell ref="A35:AM35"/>
    <mergeCell ref="A36:AM36"/>
    <mergeCell ref="A37:AM37"/>
    <mergeCell ref="A38:AM38"/>
    <mergeCell ref="AT39:BI39"/>
    <mergeCell ref="A39:AM39"/>
    <mergeCell ref="AN35:AS35"/>
    <mergeCell ref="AN36:AS36"/>
    <mergeCell ref="AN37:AS37"/>
    <mergeCell ref="AN38:AS38"/>
    <mergeCell ref="AN39:AS39"/>
    <mergeCell ref="AT35:BI35"/>
    <mergeCell ref="AT36:BI36"/>
    <mergeCell ref="BJ36:CE36"/>
    <mergeCell ref="AT30:BI30"/>
    <mergeCell ref="AT34:BI34"/>
    <mergeCell ref="BJ38:CE38"/>
    <mergeCell ref="BJ39:CE39"/>
    <mergeCell ref="BJ32:CE32"/>
    <mergeCell ref="BJ35:CE35"/>
    <mergeCell ref="CF34:CV34"/>
    <mergeCell ref="AT37:BI37"/>
    <mergeCell ref="AT38:BI38"/>
    <mergeCell ref="EE27:ES27"/>
    <mergeCell ref="DN32:ED32"/>
    <mergeCell ref="CW27:DM27"/>
    <mergeCell ref="CW34:DM34"/>
    <mergeCell ref="DN34:ED34"/>
    <mergeCell ref="AT27:BI27"/>
    <mergeCell ref="BJ27:CE27"/>
    <mergeCell ref="BJ37:CE37"/>
    <mergeCell ref="A25:AM25"/>
    <mergeCell ref="A27:AM27"/>
    <mergeCell ref="AN32:AS32"/>
    <mergeCell ref="CF32:CV32"/>
    <mergeCell ref="AT32:BI32"/>
    <mergeCell ref="AT29:BI29"/>
    <mergeCell ref="BJ30:CE30"/>
    <mergeCell ref="BJ29:CE29"/>
    <mergeCell ref="CF30:CV30"/>
    <mergeCell ref="A32:AM32"/>
    <mergeCell ref="DN25:ED25"/>
    <mergeCell ref="EE25:ES25"/>
    <mergeCell ref="AN27:AS27"/>
    <mergeCell ref="A30:AM30"/>
    <mergeCell ref="A24:AM24"/>
    <mergeCell ref="A29:AM29"/>
    <mergeCell ref="AN29:AS29"/>
    <mergeCell ref="A26:AM26"/>
    <mergeCell ref="AT25:BI25"/>
    <mergeCell ref="AN30:AS30"/>
    <mergeCell ref="BJ26:CE26"/>
    <mergeCell ref="AN26:AS26"/>
    <mergeCell ref="AT26:BI26"/>
    <mergeCell ref="BJ25:CE25"/>
    <mergeCell ref="CF25:CV25"/>
    <mergeCell ref="CW25:DM25"/>
    <mergeCell ref="AN24:AS24"/>
    <mergeCell ref="ET24:FJ24"/>
    <mergeCell ref="CW22:DM22"/>
    <mergeCell ref="DN22:ED22"/>
    <mergeCell ref="DN23:ED23"/>
    <mergeCell ref="EE23:ES23"/>
    <mergeCell ref="CF24:CV24"/>
    <mergeCell ref="ET23:FJ23"/>
    <mergeCell ref="CW40:DM40"/>
    <mergeCell ref="DN40:ED40"/>
    <mergeCell ref="AT40:BI40"/>
    <mergeCell ref="EE40:ES40"/>
    <mergeCell ref="A40:AM40"/>
    <mergeCell ref="AN40:AS40"/>
    <mergeCell ref="BJ40:CE40"/>
    <mergeCell ref="CF40:CV40"/>
    <mergeCell ref="ET40:FJ40"/>
    <mergeCell ref="ET29:FJ29"/>
    <mergeCell ref="EE21:ES21"/>
    <mergeCell ref="EE26:ES26"/>
    <mergeCell ref="ET21:FJ21"/>
    <mergeCell ref="ET22:FJ22"/>
    <mergeCell ref="EE29:ES29"/>
    <mergeCell ref="EE30:ES30"/>
    <mergeCell ref="EE22:ES22"/>
    <mergeCell ref="ET25:FJ25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DN19:ED19"/>
    <mergeCell ref="AT21:BI21"/>
    <mergeCell ref="CW32:DM32"/>
    <mergeCell ref="CW19:DM19"/>
    <mergeCell ref="DN30:ED30"/>
    <mergeCell ref="CF22:CV22"/>
    <mergeCell ref="CW24:DM24"/>
    <mergeCell ref="CF29:CV29"/>
    <mergeCell ref="CW30:DM30"/>
    <mergeCell ref="AT22:BI22"/>
    <mergeCell ref="AT24:BI24"/>
    <mergeCell ref="DN20:ED20"/>
    <mergeCell ref="DN21:ED21"/>
    <mergeCell ref="BJ19:CE19"/>
    <mergeCell ref="CF20:CV20"/>
    <mergeCell ref="CW21:DM21"/>
    <mergeCell ref="BJ20:CE20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CF18:CV18"/>
    <mergeCell ref="BJ18:CE18"/>
    <mergeCell ref="DN18:ED18"/>
    <mergeCell ref="A22:AM22"/>
    <mergeCell ref="AN22:AS22"/>
    <mergeCell ref="A34:AM34"/>
    <mergeCell ref="AN34:AS34"/>
    <mergeCell ref="BJ34:CE34"/>
    <mergeCell ref="BJ24:CE24"/>
    <mergeCell ref="BJ21:CE21"/>
    <mergeCell ref="A18:AM18"/>
    <mergeCell ref="ET30:FJ30"/>
    <mergeCell ref="CW29:DM29"/>
    <mergeCell ref="AN25:AS25"/>
    <mergeCell ref="BK7:CE7"/>
    <mergeCell ref="CF7:CI7"/>
    <mergeCell ref="CJ7:CL7"/>
    <mergeCell ref="AU11:ED11"/>
    <mergeCell ref="V12:ED12"/>
    <mergeCell ref="A19:AM19"/>
    <mergeCell ref="DN29:ED29"/>
    <mergeCell ref="ET10:FJ10"/>
    <mergeCell ref="ET8:FJ9"/>
    <mergeCell ref="ET14:FJ14"/>
    <mergeCell ref="ET12:FJ12"/>
    <mergeCell ref="ET13:FJ13"/>
    <mergeCell ref="ET11:FJ11"/>
    <mergeCell ref="EE28:ES28"/>
    <mergeCell ref="ET28:FJ28"/>
    <mergeCell ref="ET16:FJ17"/>
    <mergeCell ref="CF27:CV27"/>
    <mergeCell ref="ET27:FJ27"/>
    <mergeCell ref="ET26:FJ26"/>
    <mergeCell ref="CF26:CV26"/>
    <mergeCell ref="CW26:DM26"/>
    <mergeCell ref="DN26:ED26"/>
    <mergeCell ref="DN27:ED27"/>
    <mergeCell ref="A2:ES2"/>
    <mergeCell ref="A3:ES3"/>
    <mergeCell ref="A4:ES4"/>
    <mergeCell ref="A5:ES5"/>
    <mergeCell ref="DN24:ED24"/>
    <mergeCell ref="EE24:ES24"/>
    <mergeCell ref="A15:FJ15"/>
    <mergeCell ref="ET5:FJ5"/>
    <mergeCell ref="ET6:FJ6"/>
    <mergeCell ref="ET7:FJ7"/>
    <mergeCell ref="EE33:ES33"/>
    <mergeCell ref="ET33:FJ33"/>
    <mergeCell ref="A33:AL33"/>
    <mergeCell ref="AT33:BI33"/>
    <mergeCell ref="BJ33:CE33"/>
    <mergeCell ref="CF33:CV33"/>
    <mergeCell ref="CW33:DM33"/>
    <mergeCell ref="DN33:ED33"/>
    <mergeCell ref="AN33:AS33"/>
    <mergeCell ref="A28:AL28"/>
    <mergeCell ref="AT28:BI28"/>
    <mergeCell ref="BJ28:CE28"/>
    <mergeCell ref="CF28:CV28"/>
    <mergeCell ref="CW28:DM28"/>
    <mergeCell ref="DN28:ED28"/>
    <mergeCell ref="AN28:AS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8"/>
  <sheetViews>
    <sheetView tabSelected="1" view="pageBreakPreview" zoomScaleSheetLayoutView="100" zoomScalePageLayoutView="0" workbookViewId="0" topLeftCell="A1">
      <selection activeCell="BC82" sqref="BC82:BT82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79" t="s">
        <v>26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</row>
    <row r="3" spans="1:166" ht="22.5" customHeight="1">
      <c r="A3" s="88" t="s">
        <v>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140"/>
      <c r="AK3" s="87" t="s">
        <v>16</v>
      </c>
      <c r="AL3" s="88"/>
      <c r="AM3" s="88"/>
      <c r="AN3" s="88"/>
      <c r="AO3" s="88"/>
      <c r="AP3" s="140"/>
      <c r="AQ3" s="87" t="s">
        <v>84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140"/>
      <c r="BC3" s="87" t="s">
        <v>53</v>
      </c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140"/>
      <c r="BU3" s="87" t="s">
        <v>23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140"/>
      <c r="CH3" s="137" t="s">
        <v>17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9"/>
      <c r="EK3" s="137" t="s">
        <v>25</v>
      </c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</row>
    <row r="4" spans="1:166" ht="43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141"/>
      <c r="AK4" s="89"/>
      <c r="AL4" s="90"/>
      <c r="AM4" s="90"/>
      <c r="AN4" s="90"/>
      <c r="AO4" s="90"/>
      <c r="AP4" s="141"/>
      <c r="AQ4" s="89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141"/>
      <c r="BC4" s="89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141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141"/>
      <c r="CH4" s="138" t="s">
        <v>83</v>
      </c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9"/>
      <c r="CX4" s="137" t="s">
        <v>18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9"/>
      <c r="DK4" s="137" t="s">
        <v>19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9"/>
      <c r="DX4" s="137" t="s">
        <v>20</v>
      </c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9"/>
      <c r="EK4" s="89" t="s">
        <v>24</v>
      </c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141"/>
      <c r="EX4" s="89" t="s">
        <v>29</v>
      </c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ht="12" thickBot="1">
      <c r="A5" s="122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3"/>
      <c r="AK5" s="109">
        <v>2</v>
      </c>
      <c r="AL5" s="110"/>
      <c r="AM5" s="110"/>
      <c r="AN5" s="110"/>
      <c r="AO5" s="110"/>
      <c r="AP5" s="111"/>
      <c r="AQ5" s="109">
        <v>3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  <c r="BC5" s="109">
        <v>4</v>
      </c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1"/>
      <c r="BU5" s="109">
        <v>5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1"/>
      <c r="CH5" s="109">
        <v>6</v>
      </c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1"/>
      <c r="CX5" s="109">
        <v>7</v>
      </c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1"/>
      <c r="DK5" s="109">
        <v>8</v>
      </c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1"/>
      <c r="DX5" s="109">
        <v>9</v>
      </c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1"/>
      <c r="EK5" s="109">
        <v>10</v>
      </c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09">
        <v>11</v>
      </c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</row>
    <row r="6" spans="1:166" ht="15" customHeight="1" thickBot="1">
      <c r="A6" s="289" t="s">
        <v>22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90" t="s">
        <v>32</v>
      </c>
      <c r="AL6" s="291"/>
      <c r="AM6" s="291"/>
      <c r="AN6" s="291"/>
      <c r="AO6" s="291"/>
      <c r="AP6" s="291"/>
      <c r="AQ6" s="292" t="s">
        <v>40</v>
      </c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185">
        <f>BC8+BC58+BC64+BC68+BC75+BC84+BC88</f>
        <v>8565100</v>
      </c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93">
        <f>BC6</f>
        <v>8565100</v>
      </c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86">
        <f>CH8+CH58+CH64+CH68+CH75+CH84+CH88</f>
        <v>4910217.909999999</v>
      </c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>
        <f>CH6</f>
        <v>4910217.909999999</v>
      </c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5">
        <f>BC6-CH6</f>
        <v>3654882.090000001</v>
      </c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7"/>
    </row>
    <row r="7" spans="1:166" ht="15.75" customHeight="1" thickBot="1">
      <c r="A7" s="285" t="s">
        <v>15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103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93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85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7"/>
    </row>
    <row r="8" spans="1:166" ht="15.75" customHeight="1" thickBot="1">
      <c r="A8" s="287" t="s">
        <v>171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8"/>
      <c r="AK8" s="115"/>
      <c r="AL8" s="116"/>
      <c r="AM8" s="116"/>
      <c r="AN8" s="116"/>
      <c r="AO8" s="116"/>
      <c r="AP8" s="117"/>
      <c r="AQ8" s="135" t="s">
        <v>172</v>
      </c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C8" s="176">
        <f>BC9+BC18+BC34+BC37+BC40</f>
        <v>5133500</v>
      </c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8"/>
      <c r="BU8" s="185">
        <f aca="true" t="shared" si="0" ref="BU8:BU61">BC8</f>
        <v>5133500</v>
      </c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76">
        <f>CH9+CH18+CH34+CH37+CH40</f>
        <v>3335271.1599999997</v>
      </c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8"/>
      <c r="CX8" s="165"/>
      <c r="CY8" s="166"/>
      <c r="CZ8" s="166"/>
      <c r="DA8" s="166"/>
      <c r="DB8" s="166"/>
      <c r="DC8" s="166"/>
      <c r="DD8" s="166"/>
      <c r="DE8" s="166"/>
      <c r="DF8" s="166"/>
      <c r="DG8" s="166"/>
      <c r="DH8" s="167"/>
      <c r="DI8" s="15"/>
      <c r="DJ8" s="15"/>
      <c r="DK8" s="165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7"/>
      <c r="DW8" s="15"/>
      <c r="DX8" s="186">
        <f aca="true" t="shared" si="1" ref="DX8:DX18">CH8</f>
        <v>3335271.1599999997</v>
      </c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65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7"/>
      <c r="EX8" s="185">
        <f aca="true" t="shared" si="2" ref="EX8:EX78">BC8-CH8</f>
        <v>1798228.8400000003</v>
      </c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7"/>
    </row>
    <row r="9" spans="1:166" ht="51.75" customHeight="1" thickBot="1">
      <c r="A9" s="192" t="s">
        <v>133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286"/>
      <c r="AK9" s="133"/>
      <c r="AL9" s="134"/>
      <c r="AM9" s="134"/>
      <c r="AN9" s="134"/>
      <c r="AO9" s="134"/>
      <c r="AP9" s="134"/>
      <c r="AQ9" s="134" t="s">
        <v>156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206">
        <f>BC11+BC15</f>
        <v>723200</v>
      </c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185">
        <f t="shared" si="0"/>
        <v>723200</v>
      </c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206">
        <f>CH11+CH15</f>
        <v>450906.6499999999</v>
      </c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186">
        <f t="shared" si="1"/>
        <v>450906.6499999999</v>
      </c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185">
        <f t="shared" si="2"/>
        <v>272293.3500000001</v>
      </c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7"/>
    </row>
    <row r="10" spans="1:166" ht="51.75" customHeight="1" thickBot="1">
      <c r="A10" s="192" t="s">
        <v>285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49"/>
      <c r="AG10" s="49"/>
      <c r="AH10" s="49"/>
      <c r="AI10" s="49"/>
      <c r="AJ10" s="50"/>
      <c r="AK10" s="115"/>
      <c r="AL10" s="116"/>
      <c r="AM10" s="116"/>
      <c r="AN10" s="116"/>
      <c r="AO10" s="116"/>
      <c r="AP10" s="117"/>
      <c r="AQ10" s="135" t="s">
        <v>277</v>
      </c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7"/>
      <c r="BC10" s="176">
        <f>BC11</f>
        <v>717600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8"/>
      <c r="BU10" s="182">
        <f>BC10</f>
        <v>717600</v>
      </c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91"/>
      <c r="CH10" s="176">
        <f>CH11</f>
        <v>445388.67999999993</v>
      </c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8"/>
      <c r="CX10" s="176"/>
      <c r="CY10" s="177"/>
      <c r="CZ10" s="177"/>
      <c r="DA10" s="177"/>
      <c r="DB10" s="177"/>
      <c r="DC10" s="177"/>
      <c r="DD10" s="177"/>
      <c r="DE10" s="177"/>
      <c r="DF10" s="177"/>
      <c r="DG10" s="177"/>
      <c r="DH10" s="178"/>
      <c r="DI10" s="18"/>
      <c r="DJ10" s="18"/>
      <c r="DK10" s="176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8"/>
      <c r="DW10" s="18"/>
      <c r="DX10" s="179">
        <f t="shared" si="1"/>
        <v>445388.67999999993</v>
      </c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1"/>
      <c r="EK10" s="176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8"/>
      <c r="EX10" s="185">
        <f>BC10-CH10</f>
        <v>272211.32000000007</v>
      </c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7"/>
    </row>
    <row r="11" spans="1:166" ht="40.5" customHeight="1" thickBot="1">
      <c r="A11" s="197" t="s">
        <v>252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49"/>
      <c r="AG11" s="49"/>
      <c r="AH11" s="49"/>
      <c r="AI11" s="49"/>
      <c r="AJ11" s="50"/>
      <c r="AK11" s="115"/>
      <c r="AL11" s="116"/>
      <c r="AM11" s="116"/>
      <c r="AN11" s="116"/>
      <c r="AO11" s="116"/>
      <c r="AP11" s="117"/>
      <c r="AQ11" s="60" t="s">
        <v>253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165">
        <f>BC12+BC13+BC14</f>
        <v>717600</v>
      </c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7"/>
      <c r="BU11" s="193">
        <f>BC11</f>
        <v>717600</v>
      </c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65">
        <f>CH12+CH13+CH14</f>
        <v>445388.67999999993</v>
      </c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7"/>
      <c r="CX11" s="165"/>
      <c r="CY11" s="166"/>
      <c r="CZ11" s="166"/>
      <c r="DA11" s="166"/>
      <c r="DB11" s="166"/>
      <c r="DC11" s="166"/>
      <c r="DD11" s="166"/>
      <c r="DE11" s="166"/>
      <c r="DF11" s="166"/>
      <c r="DG11" s="166"/>
      <c r="DH11" s="167"/>
      <c r="DI11" s="15"/>
      <c r="DJ11" s="15"/>
      <c r="DK11" s="165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7"/>
      <c r="DW11" s="15"/>
      <c r="DX11" s="194">
        <f t="shared" si="1"/>
        <v>445388.67999999993</v>
      </c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65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7"/>
      <c r="EX11" s="193">
        <f>BC11-CH11</f>
        <v>272211.32000000007</v>
      </c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5"/>
    </row>
    <row r="12" spans="1:166" ht="45" customHeight="1" thickBot="1">
      <c r="A12" s="173" t="s">
        <v>250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"/>
      <c r="AG12" s="16"/>
      <c r="AH12" s="16"/>
      <c r="AI12" s="16"/>
      <c r="AJ12" s="17"/>
      <c r="AK12" s="115"/>
      <c r="AL12" s="116"/>
      <c r="AM12" s="116"/>
      <c r="AN12" s="116"/>
      <c r="AO12" s="116"/>
      <c r="AP12" s="117"/>
      <c r="AQ12" s="60" t="s">
        <v>183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165">
        <v>513300</v>
      </c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7"/>
      <c r="BU12" s="193">
        <f t="shared" si="0"/>
        <v>513300</v>
      </c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65">
        <v>315541.72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7"/>
      <c r="CX12" s="165"/>
      <c r="CY12" s="166"/>
      <c r="CZ12" s="166"/>
      <c r="DA12" s="166"/>
      <c r="DB12" s="166"/>
      <c r="DC12" s="166"/>
      <c r="DD12" s="166"/>
      <c r="DE12" s="166"/>
      <c r="DF12" s="166"/>
      <c r="DG12" s="166"/>
      <c r="DH12" s="167"/>
      <c r="DI12" s="15"/>
      <c r="DJ12" s="15"/>
      <c r="DK12" s="165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24"/>
      <c r="DW12" s="15"/>
      <c r="DX12" s="194">
        <f t="shared" si="1"/>
        <v>315541.72</v>
      </c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65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7"/>
      <c r="EX12" s="193">
        <f t="shared" si="2"/>
        <v>197758.28000000003</v>
      </c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5"/>
    </row>
    <row r="13" spans="1:166" ht="57.75" customHeight="1" thickBot="1">
      <c r="A13" s="208" t="s">
        <v>249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10"/>
      <c r="AF13" s="16"/>
      <c r="AG13" s="16"/>
      <c r="AH13" s="16"/>
      <c r="AI13" s="16"/>
      <c r="AJ13" s="17"/>
      <c r="AK13" s="115"/>
      <c r="AL13" s="116"/>
      <c r="AM13" s="116"/>
      <c r="AN13" s="116"/>
      <c r="AO13" s="116"/>
      <c r="AP13" s="117"/>
      <c r="AQ13" s="61" t="s">
        <v>184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3"/>
      <c r="BC13" s="164">
        <v>49200</v>
      </c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93">
        <f t="shared" si="0"/>
        <v>49200</v>
      </c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65">
        <v>24561.6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7"/>
      <c r="CX13" s="165"/>
      <c r="CY13" s="166"/>
      <c r="CZ13" s="166"/>
      <c r="DA13" s="166"/>
      <c r="DB13" s="166"/>
      <c r="DC13" s="166"/>
      <c r="DD13" s="166"/>
      <c r="DE13" s="166"/>
      <c r="DF13" s="166"/>
      <c r="DG13" s="166"/>
      <c r="DH13" s="167"/>
      <c r="DI13" s="15"/>
      <c r="DJ13" s="15"/>
      <c r="DK13" s="165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7"/>
      <c r="DW13" s="15"/>
      <c r="DX13" s="186">
        <f t="shared" si="1"/>
        <v>24561.6</v>
      </c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65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7"/>
      <c r="EX13" s="193">
        <f t="shared" si="2"/>
        <v>24638.4</v>
      </c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5"/>
    </row>
    <row r="14" spans="1:166" ht="73.5" customHeight="1" thickBot="1">
      <c r="A14" s="208" t="s">
        <v>251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  <c r="AF14" s="48"/>
      <c r="AG14" s="48"/>
      <c r="AH14" s="48"/>
      <c r="AI14" s="48"/>
      <c r="AJ14" s="48"/>
      <c r="AK14" s="61"/>
      <c r="AL14" s="62"/>
      <c r="AM14" s="62"/>
      <c r="AN14" s="62"/>
      <c r="AO14" s="62"/>
      <c r="AP14" s="63"/>
      <c r="AQ14" s="61" t="s">
        <v>254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  <c r="BC14" s="165">
        <v>155100</v>
      </c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7"/>
      <c r="BU14" s="168">
        <f>BC14</f>
        <v>155100</v>
      </c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75"/>
      <c r="CH14" s="165">
        <v>105285.36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7"/>
      <c r="CX14" s="165"/>
      <c r="CY14" s="166"/>
      <c r="CZ14" s="166"/>
      <c r="DA14" s="166"/>
      <c r="DB14" s="166"/>
      <c r="DC14" s="166"/>
      <c r="DD14" s="166"/>
      <c r="DE14" s="166"/>
      <c r="DF14" s="166"/>
      <c r="DG14" s="166"/>
      <c r="DH14" s="167"/>
      <c r="DI14" s="31"/>
      <c r="DJ14" s="31"/>
      <c r="DK14" s="165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7"/>
      <c r="DW14" s="31"/>
      <c r="DX14" s="186">
        <f t="shared" si="1"/>
        <v>105285.36</v>
      </c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65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7"/>
      <c r="EX14" s="168">
        <f>BC14-DX14</f>
        <v>49814.64</v>
      </c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70"/>
    </row>
    <row r="15" spans="1:166" ht="105.75" customHeight="1" thickBot="1">
      <c r="A15" s="188" t="s">
        <v>282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90"/>
      <c r="AF15" s="58"/>
      <c r="AG15" s="58"/>
      <c r="AH15" s="58"/>
      <c r="AI15" s="58"/>
      <c r="AJ15" s="58"/>
      <c r="AK15" s="135"/>
      <c r="AL15" s="116"/>
      <c r="AM15" s="116"/>
      <c r="AN15" s="116"/>
      <c r="AO15" s="116"/>
      <c r="AP15" s="117"/>
      <c r="AQ15" s="135" t="s">
        <v>278</v>
      </c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7"/>
      <c r="BC15" s="176">
        <f>BC16+BC17</f>
        <v>5600</v>
      </c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8"/>
      <c r="BU15" s="182">
        <f>BC15</f>
        <v>5600</v>
      </c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91"/>
      <c r="CH15" s="176">
        <f>CH16+CH17</f>
        <v>5517.97</v>
      </c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8"/>
      <c r="CX15" s="176"/>
      <c r="CY15" s="177"/>
      <c r="CZ15" s="177"/>
      <c r="DA15" s="177"/>
      <c r="DB15" s="177"/>
      <c r="DC15" s="177"/>
      <c r="DD15" s="177"/>
      <c r="DE15" s="177"/>
      <c r="DF15" s="177"/>
      <c r="DG15" s="177"/>
      <c r="DH15" s="178"/>
      <c r="DI15" s="26"/>
      <c r="DJ15" s="26"/>
      <c r="DK15" s="176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8"/>
      <c r="DW15" s="26"/>
      <c r="DX15" s="179">
        <f t="shared" si="1"/>
        <v>5517.97</v>
      </c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1"/>
      <c r="EK15" s="176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8"/>
      <c r="EX15" s="182">
        <f>BC15-DX15</f>
        <v>82.02999999999975</v>
      </c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4"/>
    </row>
    <row r="16" spans="1:166" ht="48" customHeight="1" thickBot="1">
      <c r="A16" s="208" t="s">
        <v>249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10"/>
      <c r="AF16" s="48"/>
      <c r="AG16" s="48"/>
      <c r="AH16" s="48"/>
      <c r="AI16" s="48"/>
      <c r="AJ16" s="48"/>
      <c r="AK16" s="61"/>
      <c r="AL16" s="62"/>
      <c r="AM16" s="62"/>
      <c r="AN16" s="62"/>
      <c r="AO16" s="62"/>
      <c r="AP16" s="63"/>
      <c r="AQ16" s="61" t="s">
        <v>286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  <c r="BC16" s="165">
        <v>300</v>
      </c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7"/>
      <c r="BU16" s="168">
        <f>BC16</f>
        <v>300</v>
      </c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75"/>
      <c r="CH16" s="165">
        <v>300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7"/>
      <c r="CX16" s="165"/>
      <c r="CY16" s="166"/>
      <c r="CZ16" s="166"/>
      <c r="DA16" s="166"/>
      <c r="DB16" s="166"/>
      <c r="DC16" s="166"/>
      <c r="DD16" s="166"/>
      <c r="DE16" s="166"/>
      <c r="DF16" s="166"/>
      <c r="DG16" s="166"/>
      <c r="DH16" s="167"/>
      <c r="DI16" s="31"/>
      <c r="DJ16" s="31"/>
      <c r="DK16" s="165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7"/>
      <c r="DW16" s="31"/>
      <c r="DX16" s="179">
        <f t="shared" si="1"/>
        <v>300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1"/>
      <c r="EK16" s="165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7"/>
      <c r="EX16" s="168">
        <f>BC16-DX16</f>
        <v>0</v>
      </c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70"/>
    </row>
    <row r="17" spans="1:166" ht="49.5" customHeight="1" thickBot="1">
      <c r="A17" s="211" t="s">
        <v>136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3"/>
      <c r="AF17" s="48"/>
      <c r="AG17" s="48"/>
      <c r="AH17" s="48"/>
      <c r="AI17" s="48"/>
      <c r="AJ17" s="48"/>
      <c r="AK17" s="61"/>
      <c r="AL17" s="62"/>
      <c r="AM17" s="62"/>
      <c r="AN17" s="62"/>
      <c r="AO17" s="62"/>
      <c r="AP17" s="63"/>
      <c r="AQ17" s="61" t="s">
        <v>279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  <c r="BC17" s="165">
        <v>5300</v>
      </c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68">
        <f>BC17</f>
        <v>5300</v>
      </c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75"/>
      <c r="CH17" s="165">
        <v>5217.97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7"/>
      <c r="CX17" s="165"/>
      <c r="CY17" s="166"/>
      <c r="CZ17" s="166"/>
      <c r="DA17" s="166"/>
      <c r="DB17" s="166"/>
      <c r="DC17" s="166"/>
      <c r="DD17" s="166"/>
      <c r="DE17" s="166"/>
      <c r="DF17" s="166"/>
      <c r="DG17" s="166"/>
      <c r="DH17" s="167"/>
      <c r="DI17" s="31"/>
      <c r="DJ17" s="31"/>
      <c r="DK17" s="165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7"/>
      <c r="DW17" s="31"/>
      <c r="DX17" s="179">
        <f t="shared" si="1"/>
        <v>5217.97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1"/>
      <c r="EK17" s="165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7"/>
      <c r="EX17" s="168">
        <f>BC17-DX17</f>
        <v>82.02999999999975</v>
      </c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70"/>
    </row>
    <row r="18" spans="1:166" ht="93.75" customHeight="1" thickBot="1">
      <c r="A18" s="214" t="s">
        <v>134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6"/>
      <c r="AF18" s="40"/>
      <c r="AG18" s="40"/>
      <c r="AH18" s="40"/>
      <c r="AI18" s="40"/>
      <c r="AJ18" s="40"/>
      <c r="AK18" s="134"/>
      <c r="AL18" s="134"/>
      <c r="AM18" s="134"/>
      <c r="AN18" s="134"/>
      <c r="AO18" s="134"/>
      <c r="AP18" s="134"/>
      <c r="AQ18" s="134" t="s">
        <v>157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206">
        <f>BC19+BC23+BC32</f>
        <v>3760000</v>
      </c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185">
        <f t="shared" si="0"/>
        <v>3760000</v>
      </c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206">
        <f>CH19+CH23+CH32</f>
        <v>2296245.61</v>
      </c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18"/>
      <c r="DJ18" s="18"/>
      <c r="DK18" s="176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8"/>
      <c r="DW18" s="18"/>
      <c r="DX18" s="186">
        <f t="shared" si="1"/>
        <v>2296245.61</v>
      </c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185">
        <f t="shared" si="2"/>
        <v>1463754.3900000001</v>
      </c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7"/>
    </row>
    <row r="19" spans="1:166" ht="48.75" customHeight="1" thickBot="1">
      <c r="A19" s="197" t="s">
        <v>252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53"/>
      <c r="AG19" s="53"/>
      <c r="AH19" s="53"/>
      <c r="AI19" s="53"/>
      <c r="AJ19" s="53"/>
      <c r="AK19" s="198"/>
      <c r="AL19" s="199"/>
      <c r="AM19" s="199"/>
      <c r="AN19" s="199"/>
      <c r="AO19" s="199"/>
      <c r="AP19" s="200"/>
      <c r="AQ19" s="201" t="s">
        <v>255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176">
        <f>BC20+BC21+BC22</f>
        <v>2746200</v>
      </c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8"/>
      <c r="BU19" s="185">
        <f>BC19</f>
        <v>2746200</v>
      </c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76">
        <f>CH20+CH21+CH22</f>
        <v>1817216.7999999998</v>
      </c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8"/>
      <c r="CX19" s="176"/>
      <c r="CY19" s="177"/>
      <c r="CZ19" s="177"/>
      <c r="DA19" s="177"/>
      <c r="DB19" s="177"/>
      <c r="DC19" s="177"/>
      <c r="DD19" s="177"/>
      <c r="DE19" s="177"/>
      <c r="DF19" s="177"/>
      <c r="DG19" s="177"/>
      <c r="DH19" s="178"/>
      <c r="DI19" s="27"/>
      <c r="DJ19" s="27"/>
      <c r="DK19" s="176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54"/>
      <c r="DW19" s="27"/>
      <c r="DX19" s="203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5"/>
      <c r="EK19" s="176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8"/>
      <c r="EX19" s="185">
        <f>BC19-CH19</f>
        <v>928983.2000000002</v>
      </c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7"/>
    </row>
    <row r="20" spans="1:166" ht="41.25" customHeight="1" thickBot="1">
      <c r="A20" s="173" t="s">
        <v>250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K20" s="269"/>
      <c r="AL20" s="269"/>
      <c r="AM20" s="269"/>
      <c r="AN20" s="269"/>
      <c r="AO20" s="269"/>
      <c r="AP20" s="269"/>
      <c r="AQ20" s="201" t="s">
        <v>185</v>
      </c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70">
        <v>1968900</v>
      </c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1"/>
      <c r="BU20" s="193">
        <f t="shared" si="0"/>
        <v>1968900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295">
        <v>1304482.8</v>
      </c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7"/>
      <c r="CX20" s="295"/>
      <c r="CY20" s="296"/>
      <c r="CZ20" s="296"/>
      <c r="DA20" s="296"/>
      <c r="DB20" s="296"/>
      <c r="DC20" s="296"/>
      <c r="DD20" s="296"/>
      <c r="DE20" s="296"/>
      <c r="DF20" s="296"/>
      <c r="DG20" s="296"/>
      <c r="DH20" s="297"/>
      <c r="DI20" s="55"/>
      <c r="DJ20" s="55"/>
      <c r="DK20" s="295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7"/>
      <c r="DW20" s="55"/>
      <c r="DX20" s="294">
        <f aca="true" t="shared" si="3" ref="DX20:DX61">CH20</f>
        <v>1304482.8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5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7"/>
      <c r="EX20" s="193">
        <f t="shared" si="2"/>
        <v>664417.2</v>
      </c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5"/>
    </row>
    <row r="21" spans="1:166" ht="48" customHeight="1" thickBot="1">
      <c r="A21" s="208" t="s">
        <v>249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10"/>
      <c r="AF21" s="16"/>
      <c r="AG21" s="16"/>
      <c r="AH21" s="16"/>
      <c r="AI21" s="16"/>
      <c r="AJ21" s="17"/>
      <c r="AK21" s="207"/>
      <c r="AL21" s="207"/>
      <c r="AM21" s="207"/>
      <c r="AN21" s="207"/>
      <c r="AO21" s="207"/>
      <c r="AP21" s="207"/>
      <c r="AQ21" s="201" t="s">
        <v>186</v>
      </c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7">
        <v>182600</v>
      </c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193">
        <f t="shared" si="0"/>
        <v>182600</v>
      </c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64">
        <v>91250.4</v>
      </c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5"/>
      <c r="DJ21" s="15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5"/>
      <c r="DX21" s="255">
        <f t="shared" si="3"/>
        <v>91250.4</v>
      </c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93">
        <f t="shared" si="2"/>
        <v>91349.6</v>
      </c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5"/>
    </row>
    <row r="22" spans="1:166" ht="69" customHeight="1" thickBot="1">
      <c r="A22" s="208" t="s">
        <v>251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  <c r="AF22" s="46"/>
      <c r="AG22" s="46"/>
      <c r="AH22" s="46"/>
      <c r="AI22" s="46"/>
      <c r="AJ22" s="46"/>
      <c r="AK22" s="67"/>
      <c r="AL22" s="62"/>
      <c r="AM22" s="62"/>
      <c r="AN22" s="62"/>
      <c r="AO22" s="62"/>
      <c r="AP22" s="63"/>
      <c r="AQ22" s="201" t="s">
        <v>256</v>
      </c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165">
        <v>594700</v>
      </c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7"/>
      <c r="BU22" s="168">
        <f>BC22</f>
        <v>594700</v>
      </c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75"/>
      <c r="CH22" s="165">
        <v>421483.6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7"/>
      <c r="CX22" s="165"/>
      <c r="CY22" s="166"/>
      <c r="CZ22" s="166"/>
      <c r="DA22" s="166"/>
      <c r="DB22" s="166"/>
      <c r="DC22" s="166"/>
      <c r="DD22" s="166"/>
      <c r="DE22" s="166"/>
      <c r="DF22" s="166"/>
      <c r="DG22" s="166"/>
      <c r="DH22" s="167"/>
      <c r="DI22" s="31"/>
      <c r="DJ22" s="31"/>
      <c r="DK22" s="165"/>
      <c r="DL22" s="166"/>
      <c r="DM22" s="166"/>
      <c r="DN22" s="166"/>
      <c r="DO22" s="166"/>
      <c r="DP22" s="166"/>
      <c r="DQ22" s="166"/>
      <c r="DR22" s="166"/>
      <c r="DS22" s="166"/>
      <c r="DT22" s="166"/>
      <c r="DU22" s="167"/>
      <c r="DV22" s="15"/>
      <c r="DW22" s="43"/>
      <c r="DX22" s="255">
        <f t="shared" si="3"/>
        <v>421483.6</v>
      </c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165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7"/>
      <c r="EX22" s="193">
        <f>BC22-CH22</f>
        <v>173216.40000000002</v>
      </c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5"/>
    </row>
    <row r="23" spans="1:166" ht="99" customHeight="1" thickBot="1">
      <c r="A23" s="222" t="s">
        <v>135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3"/>
      <c r="AK23" s="103"/>
      <c r="AL23" s="60"/>
      <c r="AM23" s="60"/>
      <c r="AN23" s="60"/>
      <c r="AO23" s="60"/>
      <c r="AP23" s="60"/>
      <c r="AQ23" s="135" t="s">
        <v>187</v>
      </c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7"/>
      <c r="BC23" s="206">
        <f>BC27+BC28+BC24</f>
        <v>1013600</v>
      </c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185">
        <f t="shared" si="0"/>
        <v>1013600</v>
      </c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76">
        <f>CH24+CH26+CH28</f>
        <v>478828.81</v>
      </c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8"/>
      <c r="CX23" s="176"/>
      <c r="CY23" s="177"/>
      <c r="CZ23" s="177"/>
      <c r="DA23" s="177"/>
      <c r="DB23" s="177"/>
      <c r="DC23" s="177"/>
      <c r="DD23" s="177"/>
      <c r="DE23" s="177"/>
      <c r="DF23" s="177"/>
      <c r="DG23" s="177"/>
      <c r="DH23" s="178"/>
      <c r="DI23" s="26"/>
      <c r="DJ23" s="2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41"/>
      <c r="DX23" s="255">
        <f t="shared" si="3"/>
        <v>478828.81</v>
      </c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176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8"/>
      <c r="EX23" s="185">
        <f t="shared" si="2"/>
        <v>534771.19</v>
      </c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7"/>
    </row>
    <row r="24" spans="1:166" ht="34.5" customHeight="1" thickBot="1">
      <c r="A24" s="171" t="s">
        <v>252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2"/>
      <c r="AK24" s="67"/>
      <c r="AL24" s="62"/>
      <c r="AM24" s="62"/>
      <c r="AN24" s="62"/>
      <c r="AO24" s="62"/>
      <c r="AP24" s="63"/>
      <c r="AQ24" s="61" t="s">
        <v>281</v>
      </c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3"/>
      <c r="BC24" s="165">
        <f>BC25</f>
        <v>300</v>
      </c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7"/>
      <c r="BU24" s="168">
        <f>BC24</f>
        <v>300</v>
      </c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75"/>
      <c r="CH24" s="165">
        <f>CH25</f>
        <v>300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7"/>
      <c r="CX24" s="165"/>
      <c r="CY24" s="166"/>
      <c r="CZ24" s="166"/>
      <c r="DA24" s="166"/>
      <c r="DB24" s="166"/>
      <c r="DC24" s="166"/>
      <c r="DD24" s="166"/>
      <c r="DE24" s="166"/>
      <c r="DF24" s="166"/>
      <c r="DG24" s="166"/>
      <c r="DH24" s="167"/>
      <c r="DI24" s="31"/>
      <c r="DJ24" s="31"/>
      <c r="DK24" s="165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7"/>
      <c r="DW24" s="43"/>
      <c r="DX24" s="164">
        <f t="shared" si="3"/>
        <v>300</v>
      </c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5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7"/>
      <c r="EX24" s="168">
        <f>BC24-CH24</f>
        <v>0</v>
      </c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70"/>
    </row>
    <row r="25" spans="1:166" ht="32.25" customHeight="1" thickBot="1">
      <c r="A25" s="173" t="s">
        <v>249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4"/>
      <c r="AK25" s="67"/>
      <c r="AL25" s="62"/>
      <c r="AM25" s="62"/>
      <c r="AN25" s="62"/>
      <c r="AO25" s="62"/>
      <c r="AP25" s="63"/>
      <c r="AQ25" s="61" t="s">
        <v>280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3"/>
      <c r="BC25" s="165">
        <v>300</v>
      </c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7"/>
      <c r="BU25" s="168">
        <f>BC25</f>
        <v>300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75"/>
      <c r="CH25" s="165">
        <v>300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6"/>
      <c r="DG25" s="166"/>
      <c r="DH25" s="167"/>
      <c r="DI25" s="31"/>
      <c r="DJ25" s="31"/>
      <c r="DK25" s="165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7"/>
      <c r="DW25" s="43"/>
      <c r="DX25" s="164">
        <f t="shared" si="3"/>
        <v>300</v>
      </c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5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7"/>
      <c r="EX25" s="168">
        <f>BC25-CH25</f>
        <v>0</v>
      </c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70"/>
    </row>
    <row r="26" spans="1:166" ht="44.25" customHeight="1" thickBot="1">
      <c r="A26" s="192" t="s">
        <v>267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286"/>
      <c r="AK26" s="67"/>
      <c r="AL26" s="62"/>
      <c r="AM26" s="62"/>
      <c r="AN26" s="62"/>
      <c r="AO26" s="62"/>
      <c r="AP26" s="63"/>
      <c r="AQ26" s="135" t="s">
        <v>272</v>
      </c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7"/>
      <c r="BC26" s="176">
        <f>BC27</f>
        <v>903500</v>
      </c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8"/>
      <c r="BU26" s="182">
        <f>BU27</f>
        <v>903500</v>
      </c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91"/>
      <c r="CH26" s="176">
        <f>CH27</f>
        <v>418890.86</v>
      </c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8"/>
      <c r="CX26" s="176"/>
      <c r="CY26" s="177"/>
      <c r="CZ26" s="177"/>
      <c r="DA26" s="177"/>
      <c r="DB26" s="177"/>
      <c r="DC26" s="177"/>
      <c r="DD26" s="177"/>
      <c r="DE26" s="177"/>
      <c r="DF26" s="177"/>
      <c r="DG26" s="177"/>
      <c r="DH26" s="178"/>
      <c r="DI26" s="26"/>
      <c r="DJ26" s="26"/>
      <c r="DK26" s="176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8"/>
      <c r="DW26" s="41"/>
      <c r="DX26" s="318">
        <f t="shared" si="3"/>
        <v>418890.86</v>
      </c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19"/>
      <c r="EJ26" s="320"/>
      <c r="EK26" s="176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8"/>
      <c r="EX26" s="182">
        <f>BC26-CH26</f>
        <v>484609.14</v>
      </c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4"/>
    </row>
    <row r="27" spans="1:166" ht="47.25" customHeight="1" thickBot="1">
      <c r="A27" s="249" t="s">
        <v>136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50"/>
      <c r="AK27" s="103"/>
      <c r="AL27" s="60"/>
      <c r="AM27" s="60"/>
      <c r="AN27" s="60"/>
      <c r="AO27" s="60"/>
      <c r="AP27" s="60"/>
      <c r="AQ27" s="61" t="s">
        <v>188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  <c r="BC27" s="164">
        <v>903500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93">
        <f t="shared" si="0"/>
        <v>903500</v>
      </c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65">
        <v>418890.86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7"/>
      <c r="CX27" s="165"/>
      <c r="CY27" s="166"/>
      <c r="CZ27" s="166"/>
      <c r="DA27" s="166"/>
      <c r="DB27" s="166"/>
      <c r="DC27" s="166"/>
      <c r="DD27" s="166"/>
      <c r="DE27" s="166"/>
      <c r="DF27" s="166"/>
      <c r="DG27" s="166"/>
      <c r="DH27" s="167"/>
      <c r="DI27" s="31"/>
      <c r="DJ27" s="31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43"/>
      <c r="DX27" s="194">
        <f t="shared" si="3"/>
        <v>418890.86</v>
      </c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65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7"/>
      <c r="EX27" s="193">
        <f t="shared" si="2"/>
        <v>484609.14</v>
      </c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5"/>
    </row>
    <row r="28" spans="1:166" ht="24.75" customHeight="1" thickBot="1">
      <c r="A28" s="298" t="s">
        <v>268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45"/>
      <c r="AG28" s="45"/>
      <c r="AH28" s="45"/>
      <c r="AI28" s="45"/>
      <c r="AJ28" s="45"/>
      <c r="AK28" s="67"/>
      <c r="AL28" s="62"/>
      <c r="AM28" s="62"/>
      <c r="AN28" s="62"/>
      <c r="AO28" s="62"/>
      <c r="AP28" s="63"/>
      <c r="AQ28" s="135" t="s">
        <v>273</v>
      </c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7"/>
      <c r="BC28" s="176">
        <f>BC29+BC30+BC31</f>
        <v>109800</v>
      </c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8"/>
      <c r="BU28" s="182">
        <f>BC28</f>
        <v>109800</v>
      </c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91"/>
      <c r="CH28" s="176">
        <f>CH29+CH30+CH31</f>
        <v>59637.950000000004</v>
      </c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8"/>
      <c r="CX28" s="176"/>
      <c r="CY28" s="177"/>
      <c r="CZ28" s="177"/>
      <c r="DA28" s="177"/>
      <c r="DB28" s="177"/>
      <c r="DC28" s="177"/>
      <c r="DD28" s="177"/>
      <c r="DE28" s="177"/>
      <c r="DF28" s="177"/>
      <c r="DG28" s="177"/>
      <c r="DH28" s="178"/>
      <c r="DI28" s="26"/>
      <c r="DJ28" s="26"/>
      <c r="DK28" s="176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8"/>
      <c r="DW28" s="41"/>
      <c r="DX28" s="179">
        <f t="shared" si="3"/>
        <v>59637.950000000004</v>
      </c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1"/>
      <c r="EK28" s="176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8"/>
      <c r="EX28" s="185">
        <f>BC28-CH28</f>
        <v>50162.049999999996</v>
      </c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7"/>
    </row>
    <row r="29" spans="1:166" ht="26.25" customHeight="1" thickBot="1">
      <c r="A29" s="313" t="s">
        <v>137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5"/>
      <c r="AF29" s="47"/>
      <c r="AG29" s="47"/>
      <c r="AH29" s="47"/>
      <c r="AI29" s="47"/>
      <c r="AJ29" s="47"/>
      <c r="AK29" s="67"/>
      <c r="AL29" s="62"/>
      <c r="AM29" s="62"/>
      <c r="AN29" s="62"/>
      <c r="AO29" s="62"/>
      <c r="AP29" s="63"/>
      <c r="AQ29" s="61" t="s">
        <v>274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3"/>
      <c r="BC29" s="165">
        <v>88900</v>
      </c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7"/>
      <c r="BU29" s="168">
        <f>BC29</f>
        <v>88900</v>
      </c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75"/>
      <c r="CH29" s="165">
        <v>44351</v>
      </c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7"/>
      <c r="CX29" s="165"/>
      <c r="CY29" s="166"/>
      <c r="CZ29" s="166"/>
      <c r="DA29" s="166"/>
      <c r="DB29" s="166"/>
      <c r="DC29" s="166"/>
      <c r="DD29" s="166"/>
      <c r="DE29" s="166"/>
      <c r="DF29" s="166"/>
      <c r="DG29" s="166"/>
      <c r="DH29" s="167"/>
      <c r="DI29" s="31"/>
      <c r="DJ29" s="31"/>
      <c r="DK29" s="165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7"/>
      <c r="DW29" s="43"/>
      <c r="DX29" s="232">
        <f t="shared" si="3"/>
        <v>44351</v>
      </c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4"/>
      <c r="EK29" s="165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7"/>
      <c r="EX29" s="193">
        <f>BC29-CH29</f>
        <v>44549</v>
      </c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5"/>
    </row>
    <row r="30" spans="1:166" ht="24.75" customHeight="1" thickBot="1">
      <c r="A30" s="313" t="s">
        <v>138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67"/>
      <c r="AL30" s="62"/>
      <c r="AM30" s="62"/>
      <c r="AN30" s="62"/>
      <c r="AO30" s="62"/>
      <c r="AP30" s="63"/>
      <c r="AQ30" s="61" t="s">
        <v>275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165">
        <v>10800</v>
      </c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7"/>
      <c r="BU30" s="168">
        <f>BC30</f>
        <v>10800</v>
      </c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75"/>
      <c r="CH30" s="165">
        <v>5257.05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7"/>
      <c r="CX30" s="165"/>
      <c r="CY30" s="166"/>
      <c r="CZ30" s="166"/>
      <c r="DA30" s="166"/>
      <c r="DB30" s="166"/>
      <c r="DC30" s="166"/>
      <c r="DD30" s="166"/>
      <c r="DE30" s="166"/>
      <c r="DF30" s="166"/>
      <c r="DG30" s="166"/>
      <c r="DH30" s="167"/>
      <c r="DI30" s="31"/>
      <c r="DJ30" s="31"/>
      <c r="DK30" s="165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7"/>
      <c r="DW30" s="43"/>
      <c r="DX30" s="232">
        <f t="shared" si="3"/>
        <v>5257.05</v>
      </c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4"/>
      <c r="EK30" s="165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7"/>
      <c r="EX30" s="193">
        <f>BC30-CH30</f>
        <v>5542.95</v>
      </c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5"/>
    </row>
    <row r="31" spans="1:166" ht="19.5" customHeight="1" thickBot="1">
      <c r="A31" s="240" t="s">
        <v>269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7"/>
      <c r="AK31" s="67"/>
      <c r="AL31" s="62"/>
      <c r="AM31" s="62"/>
      <c r="AN31" s="62"/>
      <c r="AO31" s="62"/>
      <c r="AP31" s="63"/>
      <c r="AQ31" s="61" t="s">
        <v>276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  <c r="BC31" s="165">
        <v>10100</v>
      </c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7"/>
      <c r="BU31" s="168">
        <f>BC31</f>
        <v>10100</v>
      </c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75"/>
      <c r="CH31" s="165">
        <v>10029.9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7"/>
      <c r="CX31" s="165"/>
      <c r="CY31" s="166"/>
      <c r="CZ31" s="166"/>
      <c r="DA31" s="166"/>
      <c r="DB31" s="166"/>
      <c r="DC31" s="166"/>
      <c r="DD31" s="166"/>
      <c r="DE31" s="166"/>
      <c r="DF31" s="166"/>
      <c r="DG31" s="166"/>
      <c r="DH31" s="167"/>
      <c r="DI31" s="31"/>
      <c r="DJ31" s="31"/>
      <c r="DK31" s="165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7"/>
      <c r="DW31" s="43"/>
      <c r="DX31" s="232">
        <f t="shared" si="3"/>
        <v>10029.9</v>
      </c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4"/>
      <c r="EK31" s="165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7"/>
      <c r="EX31" s="193">
        <f>BC31-CH31</f>
        <v>70.10000000000036</v>
      </c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5"/>
    </row>
    <row r="32" spans="1:166" ht="21.75" customHeight="1" thickBot="1">
      <c r="A32" s="238" t="s">
        <v>139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9"/>
      <c r="AK32" s="115"/>
      <c r="AL32" s="116"/>
      <c r="AM32" s="116"/>
      <c r="AN32" s="116"/>
      <c r="AO32" s="116"/>
      <c r="AP32" s="117"/>
      <c r="AQ32" s="134" t="s">
        <v>189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76">
        <f>BC33</f>
        <v>200</v>
      </c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8"/>
      <c r="BU32" s="185">
        <f t="shared" si="0"/>
        <v>200</v>
      </c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76">
        <f>CH33</f>
        <v>200</v>
      </c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8"/>
      <c r="CX32" s="176"/>
      <c r="CY32" s="177"/>
      <c r="CZ32" s="177"/>
      <c r="DA32" s="177"/>
      <c r="DB32" s="177"/>
      <c r="DC32" s="177"/>
      <c r="DD32" s="177"/>
      <c r="DE32" s="177"/>
      <c r="DF32" s="177"/>
      <c r="DG32" s="177"/>
      <c r="DH32" s="178"/>
      <c r="DI32" s="26"/>
      <c r="DJ32" s="26"/>
      <c r="DK32" s="176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8"/>
      <c r="DW32" s="18"/>
      <c r="DX32" s="186">
        <f t="shared" si="3"/>
        <v>200</v>
      </c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76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8"/>
      <c r="EX32" s="185">
        <f t="shared" si="2"/>
        <v>0</v>
      </c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7"/>
    </row>
    <row r="33" spans="1:166" ht="67.5" customHeight="1" thickBot="1">
      <c r="A33" s="224" t="s">
        <v>140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  <c r="AK33" s="244"/>
      <c r="AL33" s="245"/>
      <c r="AM33" s="245"/>
      <c r="AN33" s="245"/>
      <c r="AO33" s="245"/>
      <c r="AP33" s="245"/>
      <c r="AQ33" s="60" t="s">
        <v>190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164">
        <v>200</v>
      </c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93">
        <f t="shared" si="0"/>
        <v>200</v>
      </c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65">
        <v>200</v>
      </c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7"/>
      <c r="CX33" s="165"/>
      <c r="CY33" s="166"/>
      <c r="CZ33" s="166"/>
      <c r="DA33" s="166"/>
      <c r="DB33" s="166"/>
      <c r="DC33" s="166"/>
      <c r="DD33" s="166"/>
      <c r="DE33" s="166"/>
      <c r="DF33" s="166"/>
      <c r="DG33" s="166"/>
      <c r="DH33" s="167"/>
      <c r="DI33" s="31"/>
      <c r="DJ33" s="31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42"/>
      <c r="DX33" s="194">
        <f t="shared" si="3"/>
        <v>200</v>
      </c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65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7"/>
      <c r="EX33" s="193">
        <f t="shared" si="2"/>
        <v>0</v>
      </c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5"/>
    </row>
    <row r="34" spans="1:166" ht="23.25" customHeight="1" thickBot="1">
      <c r="A34" s="309" t="s">
        <v>192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40"/>
      <c r="AG34" s="40"/>
      <c r="AH34" s="40"/>
      <c r="AI34" s="40"/>
      <c r="AJ34" s="40"/>
      <c r="AK34" s="134"/>
      <c r="AL34" s="134"/>
      <c r="AM34" s="134"/>
      <c r="AN34" s="134"/>
      <c r="AO34" s="134"/>
      <c r="AP34" s="134"/>
      <c r="AQ34" s="135" t="s">
        <v>193</v>
      </c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7"/>
      <c r="BC34" s="176">
        <f>BC35</f>
        <v>289300</v>
      </c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8"/>
      <c r="BU34" s="182">
        <f>BU35</f>
        <v>289300</v>
      </c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91"/>
      <c r="CH34" s="176">
        <f>CH35</f>
        <v>289300</v>
      </c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8"/>
      <c r="CX34" s="176"/>
      <c r="CY34" s="177"/>
      <c r="CZ34" s="177"/>
      <c r="DA34" s="177"/>
      <c r="DB34" s="177"/>
      <c r="DC34" s="177"/>
      <c r="DD34" s="177"/>
      <c r="DE34" s="177"/>
      <c r="DF34" s="177"/>
      <c r="DG34" s="177"/>
      <c r="DH34" s="178"/>
      <c r="DI34" s="26"/>
      <c r="DJ34" s="26"/>
      <c r="DK34" s="176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8"/>
      <c r="DW34" s="52"/>
      <c r="DX34" s="179">
        <f t="shared" si="3"/>
        <v>289300</v>
      </c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1"/>
      <c r="EK34" s="176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8"/>
      <c r="EX34" s="193">
        <f>BC34-CH34</f>
        <v>0</v>
      </c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5"/>
    </row>
    <row r="35" spans="1:166" ht="21" customHeight="1" thickBot="1">
      <c r="A35" s="221" t="s">
        <v>191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5"/>
      <c r="AG35" s="25"/>
      <c r="AH35" s="25"/>
      <c r="AI35" s="25"/>
      <c r="AJ35" s="25"/>
      <c r="AK35" s="60"/>
      <c r="AL35" s="60"/>
      <c r="AM35" s="60"/>
      <c r="AN35" s="60"/>
      <c r="AO35" s="60"/>
      <c r="AP35" s="60"/>
      <c r="AQ35" s="61" t="s">
        <v>194</v>
      </c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3"/>
      <c r="BC35" s="165">
        <f>BC36</f>
        <v>289300</v>
      </c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7"/>
      <c r="BU35" s="168">
        <f>BU36</f>
        <v>289300</v>
      </c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75"/>
      <c r="CH35" s="165">
        <f>CH36</f>
        <v>289300</v>
      </c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7"/>
      <c r="CX35" s="165"/>
      <c r="CY35" s="166"/>
      <c r="CZ35" s="166"/>
      <c r="DA35" s="166"/>
      <c r="DB35" s="166"/>
      <c r="DC35" s="166"/>
      <c r="DD35" s="166"/>
      <c r="DE35" s="166"/>
      <c r="DF35" s="166"/>
      <c r="DG35" s="166"/>
      <c r="DH35" s="167"/>
      <c r="DI35" s="31"/>
      <c r="DJ35" s="31"/>
      <c r="DK35" s="165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7"/>
      <c r="DW35" s="51"/>
      <c r="DX35" s="179">
        <f t="shared" si="3"/>
        <v>289300</v>
      </c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1"/>
      <c r="EK35" s="165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7"/>
      <c r="EX35" s="193">
        <f>BC35-CH35</f>
        <v>0</v>
      </c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5"/>
    </row>
    <row r="36" spans="1:166" ht="27.75" customHeight="1" thickBot="1">
      <c r="A36" s="221" t="s">
        <v>196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5"/>
      <c r="AG36" s="25"/>
      <c r="AH36" s="25"/>
      <c r="AI36" s="25"/>
      <c r="AJ36" s="25"/>
      <c r="AK36" s="60"/>
      <c r="AL36" s="60"/>
      <c r="AM36" s="60"/>
      <c r="AN36" s="60"/>
      <c r="AO36" s="60"/>
      <c r="AP36" s="60"/>
      <c r="AQ36" s="61" t="s">
        <v>195</v>
      </c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/>
      <c r="BC36" s="165">
        <v>289300</v>
      </c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7"/>
      <c r="BU36" s="168">
        <f>BC36</f>
        <v>289300</v>
      </c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75"/>
      <c r="CH36" s="165">
        <v>289300</v>
      </c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7"/>
      <c r="CX36" s="165"/>
      <c r="CY36" s="166"/>
      <c r="CZ36" s="166"/>
      <c r="DA36" s="166"/>
      <c r="DB36" s="166"/>
      <c r="DC36" s="166"/>
      <c r="DD36" s="166"/>
      <c r="DE36" s="166"/>
      <c r="DF36" s="166"/>
      <c r="DG36" s="166"/>
      <c r="DH36" s="167"/>
      <c r="DI36" s="31"/>
      <c r="DJ36" s="31"/>
      <c r="DK36" s="165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7"/>
      <c r="DW36" s="51"/>
      <c r="DX36" s="179">
        <f t="shared" si="3"/>
        <v>289300</v>
      </c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1"/>
      <c r="EK36" s="165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7"/>
      <c r="EX36" s="193">
        <f>BC36-CH36</f>
        <v>0</v>
      </c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5"/>
    </row>
    <row r="37" spans="1:166" ht="21.75" customHeight="1" thickBot="1">
      <c r="A37" s="220" t="s">
        <v>141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5"/>
      <c r="AG37" s="25"/>
      <c r="AH37" s="25"/>
      <c r="AI37" s="25"/>
      <c r="AJ37" s="25"/>
      <c r="AK37" s="60"/>
      <c r="AL37" s="60"/>
      <c r="AM37" s="60"/>
      <c r="AN37" s="60"/>
      <c r="AO37" s="60"/>
      <c r="AP37" s="60"/>
      <c r="AQ37" s="134" t="s">
        <v>158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206">
        <f>BC38</f>
        <v>5000</v>
      </c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185">
        <f t="shared" si="0"/>
        <v>5000</v>
      </c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76">
        <f>CH38</f>
        <v>0</v>
      </c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8"/>
      <c r="CX37" s="176"/>
      <c r="CY37" s="177"/>
      <c r="CZ37" s="177"/>
      <c r="DA37" s="177"/>
      <c r="DB37" s="177"/>
      <c r="DC37" s="177"/>
      <c r="DD37" s="177"/>
      <c r="DE37" s="177"/>
      <c r="DF37" s="177"/>
      <c r="DG37" s="177"/>
      <c r="DH37" s="178"/>
      <c r="DI37" s="26"/>
      <c r="DJ37" s="2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44"/>
      <c r="DX37" s="186">
        <f t="shared" si="3"/>
        <v>0</v>
      </c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76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8"/>
      <c r="EX37" s="185">
        <f t="shared" si="2"/>
        <v>5000</v>
      </c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7"/>
    </row>
    <row r="38" spans="1:166" ht="35.25" customHeight="1" thickBot="1">
      <c r="A38" s="221" t="s">
        <v>142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5"/>
      <c r="AG38" s="25"/>
      <c r="AH38" s="25"/>
      <c r="AI38" s="25"/>
      <c r="AJ38" s="25"/>
      <c r="AK38" s="60"/>
      <c r="AL38" s="60"/>
      <c r="AM38" s="60"/>
      <c r="AN38" s="60"/>
      <c r="AO38" s="60"/>
      <c r="AP38" s="60"/>
      <c r="AQ38" s="60" t="s">
        <v>270</v>
      </c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164">
        <f>BC39</f>
        <v>5000</v>
      </c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93">
        <f t="shared" si="0"/>
        <v>5000</v>
      </c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65">
        <f>CH39</f>
        <v>0</v>
      </c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7"/>
      <c r="CX38" s="165"/>
      <c r="CY38" s="166"/>
      <c r="CZ38" s="166"/>
      <c r="DA38" s="166"/>
      <c r="DB38" s="166"/>
      <c r="DC38" s="166"/>
      <c r="DD38" s="166"/>
      <c r="DE38" s="166"/>
      <c r="DF38" s="166"/>
      <c r="DG38" s="166"/>
      <c r="DH38" s="167"/>
      <c r="DI38" s="31"/>
      <c r="DJ38" s="31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X38" s="194">
        <f t="shared" si="3"/>
        <v>0</v>
      </c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65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7"/>
      <c r="EX38" s="193">
        <f t="shared" si="2"/>
        <v>5000</v>
      </c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5"/>
    </row>
    <row r="39" spans="1:166" ht="24" customHeight="1" thickBot="1">
      <c r="A39" s="262" t="s">
        <v>181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4"/>
      <c r="AK39" s="265"/>
      <c r="AL39" s="265"/>
      <c r="AM39" s="265"/>
      <c r="AN39" s="265"/>
      <c r="AO39" s="265"/>
      <c r="AP39" s="265"/>
      <c r="AQ39" s="60" t="s">
        <v>271</v>
      </c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266">
        <v>5000</v>
      </c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8"/>
      <c r="BU39" s="193">
        <f t="shared" si="0"/>
        <v>5000</v>
      </c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76">
        <v>0</v>
      </c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8"/>
      <c r="CX39" s="217"/>
      <c r="CY39" s="218"/>
      <c r="CZ39" s="218"/>
      <c r="DA39" s="218"/>
      <c r="DB39" s="218"/>
      <c r="DC39" s="218"/>
      <c r="DD39" s="218"/>
      <c r="DE39" s="218"/>
      <c r="DF39" s="218"/>
      <c r="DG39" s="218"/>
      <c r="DH39" s="219"/>
      <c r="DI39" s="31"/>
      <c r="DJ39" s="31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42"/>
      <c r="DX39" s="186">
        <f t="shared" si="3"/>
        <v>0</v>
      </c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217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9"/>
      <c r="EX39" s="193">
        <f t="shared" si="2"/>
        <v>5000</v>
      </c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5"/>
    </row>
    <row r="40" spans="1:166" ht="24" customHeight="1" thickBot="1">
      <c r="A40" s="298" t="s">
        <v>143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32"/>
      <c r="AG40" s="32"/>
      <c r="AH40" s="32"/>
      <c r="AI40" s="32"/>
      <c r="AJ40" s="32"/>
      <c r="AK40" s="299"/>
      <c r="AL40" s="299"/>
      <c r="AM40" s="299"/>
      <c r="AN40" s="299"/>
      <c r="AO40" s="299"/>
      <c r="AP40" s="300"/>
      <c r="AQ40" s="226" t="s">
        <v>159</v>
      </c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8"/>
      <c r="BC40" s="188">
        <f>BC41+BC48+BC51+BC54</f>
        <v>356000</v>
      </c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90"/>
      <c r="BU40" s="185">
        <f t="shared" si="0"/>
        <v>356000</v>
      </c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76">
        <f>CH41+CH48+CH51+CH54</f>
        <v>298818.9</v>
      </c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8"/>
      <c r="CX40" s="176"/>
      <c r="CY40" s="177"/>
      <c r="CZ40" s="177"/>
      <c r="DA40" s="177"/>
      <c r="DB40" s="177"/>
      <c r="DC40" s="177"/>
      <c r="DD40" s="177"/>
      <c r="DE40" s="177"/>
      <c r="DF40" s="177"/>
      <c r="DG40" s="177"/>
      <c r="DH40" s="178"/>
      <c r="DI40" s="27"/>
      <c r="DJ40" s="27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8"/>
      <c r="DX40" s="186">
        <f t="shared" si="3"/>
        <v>298818.9</v>
      </c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76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8"/>
      <c r="EX40" s="185">
        <f t="shared" si="2"/>
        <v>57181.09999999998</v>
      </c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7"/>
    </row>
    <row r="41" spans="1:166" ht="54.75" customHeight="1" thickBot="1">
      <c r="A41" s="310" t="s">
        <v>204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2"/>
      <c r="AF41" s="32"/>
      <c r="AG41" s="32"/>
      <c r="AH41" s="32"/>
      <c r="AI41" s="32"/>
      <c r="AJ41" s="32"/>
      <c r="AK41" s="189"/>
      <c r="AL41" s="189"/>
      <c r="AM41" s="189"/>
      <c r="AN41" s="189"/>
      <c r="AO41" s="189"/>
      <c r="AP41" s="190"/>
      <c r="AQ41" s="226" t="s">
        <v>205</v>
      </c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8"/>
      <c r="BC41" s="188">
        <f>BC42+BC44+BC46</f>
        <v>3000</v>
      </c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90"/>
      <c r="BU41" s="182">
        <f>BC41</f>
        <v>3000</v>
      </c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91"/>
      <c r="CH41" s="176">
        <f>CH42+CH44+CH46</f>
        <v>0</v>
      </c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8"/>
      <c r="CX41" s="176"/>
      <c r="CY41" s="177"/>
      <c r="CZ41" s="177"/>
      <c r="DA41" s="177"/>
      <c r="DB41" s="177"/>
      <c r="DC41" s="177"/>
      <c r="DD41" s="177"/>
      <c r="DE41" s="177"/>
      <c r="DF41" s="177"/>
      <c r="DG41" s="177"/>
      <c r="DH41" s="178"/>
      <c r="DI41" s="27"/>
      <c r="DJ41" s="27"/>
      <c r="DK41" s="176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8"/>
      <c r="DW41" s="28"/>
      <c r="DX41" s="179">
        <f t="shared" si="3"/>
        <v>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1"/>
      <c r="EK41" s="176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8"/>
      <c r="EX41" s="185">
        <f>BC41-CH41</f>
        <v>3000</v>
      </c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7"/>
    </row>
    <row r="42" spans="1:166" ht="124.5" customHeight="1" thickBot="1">
      <c r="A42" s="298" t="s">
        <v>199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32"/>
      <c r="AG42" s="32"/>
      <c r="AH42" s="32"/>
      <c r="AI42" s="32"/>
      <c r="AJ42" s="32"/>
      <c r="AK42" s="299"/>
      <c r="AL42" s="299"/>
      <c r="AM42" s="299"/>
      <c r="AN42" s="299"/>
      <c r="AO42" s="299"/>
      <c r="AP42" s="300"/>
      <c r="AQ42" s="226" t="s">
        <v>197</v>
      </c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8"/>
      <c r="BC42" s="188">
        <f>BC43</f>
        <v>1000</v>
      </c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90"/>
      <c r="BU42" s="185">
        <f t="shared" si="0"/>
        <v>1000</v>
      </c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76">
        <f>CH43</f>
        <v>0</v>
      </c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8"/>
      <c r="CX42" s="176"/>
      <c r="CY42" s="177"/>
      <c r="CZ42" s="177"/>
      <c r="DA42" s="177"/>
      <c r="DB42" s="177"/>
      <c r="DC42" s="177"/>
      <c r="DD42" s="177"/>
      <c r="DE42" s="177"/>
      <c r="DF42" s="177"/>
      <c r="DG42" s="177"/>
      <c r="DH42" s="178"/>
      <c r="DI42" s="27"/>
      <c r="DJ42" s="27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8"/>
      <c r="DX42" s="186">
        <f t="shared" si="3"/>
        <v>0</v>
      </c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76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8"/>
      <c r="EX42" s="185">
        <f t="shared" si="2"/>
        <v>1000</v>
      </c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7"/>
    </row>
    <row r="43" spans="1:166" ht="45.75" customHeight="1" thickBot="1">
      <c r="A43" s="261" t="s">
        <v>136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3"/>
      <c r="AG43" s="3"/>
      <c r="AH43" s="3"/>
      <c r="AI43" s="3"/>
      <c r="AJ43" s="3"/>
      <c r="AK43" s="209"/>
      <c r="AL43" s="209"/>
      <c r="AM43" s="209"/>
      <c r="AN43" s="209"/>
      <c r="AO43" s="209"/>
      <c r="AP43" s="210"/>
      <c r="AQ43" s="229" t="s">
        <v>198</v>
      </c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1"/>
      <c r="BC43" s="211">
        <v>1000</v>
      </c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3"/>
      <c r="BU43" s="193">
        <f t="shared" si="0"/>
        <v>1000</v>
      </c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65">
        <v>0</v>
      </c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7"/>
      <c r="CX43" s="165"/>
      <c r="CY43" s="166"/>
      <c r="CZ43" s="166"/>
      <c r="DA43" s="166"/>
      <c r="DB43" s="166"/>
      <c r="DC43" s="166"/>
      <c r="DD43" s="166"/>
      <c r="DE43" s="166"/>
      <c r="DF43" s="166"/>
      <c r="DG43" s="166"/>
      <c r="DH43" s="167"/>
      <c r="DI43" s="33"/>
      <c r="DJ43" s="33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1"/>
      <c r="DX43" s="194">
        <f t="shared" si="3"/>
        <v>0</v>
      </c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65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7"/>
      <c r="EX43" s="193">
        <f t="shared" si="2"/>
        <v>1000</v>
      </c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5"/>
    </row>
    <row r="44" spans="1:166" ht="126" customHeight="1" thickBot="1">
      <c r="A44" s="298" t="s">
        <v>200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3"/>
      <c r="AG44" s="3"/>
      <c r="AH44" s="3"/>
      <c r="AI44" s="3"/>
      <c r="AJ44" s="3"/>
      <c r="AK44" s="209"/>
      <c r="AL44" s="209"/>
      <c r="AM44" s="209"/>
      <c r="AN44" s="209"/>
      <c r="AO44" s="209"/>
      <c r="AP44" s="210"/>
      <c r="AQ44" s="226" t="s">
        <v>202</v>
      </c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8"/>
      <c r="BC44" s="188">
        <f>BC45</f>
        <v>1000</v>
      </c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90"/>
      <c r="BU44" s="182">
        <f>BC44</f>
        <v>1000</v>
      </c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91"/>
      <c r="CH44" s="176">
        <f>CH45</f>
        <v>0</v>
      </c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8"/>
      <c r="CX44" s="176"/>
      <c r="CY44" s="177"/>
      <c r="CZ44" s="177"/>
      <c r="DA44" s="177"/>
      <c r="DB44" s="177"/>
      <c r="DC44" s="177"/>
      <c r="DD44" s="177"/>
      <c r="DE44" s="177"/>
      <c r="DF44" s="177"/>
      <c r="DG44" s="177"/>
      <c r="DH44" s="178"/>
      <c r="DI44" s="27"/>
      <c r="DJ44" s="27"/>
      <c r="DK44" s="176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8"/>
      <c r="DW44" s="28"/>
      <c r="DX44" s="179">
        <f t="shared" si="3"/>
        <v>0</v>
      </c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1"/>
      <c r="EK44" s="176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8"/>
      <c r="EX44" s="185">
        <f>BC44-CH44</f>
        <v>1000</v>
      </c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7"/>
    </row>
    <row r="45" spans="1:166" ht="45.75" customHeight="1" thickBot="1">
      <c r="A45" s="261" t="s">
        <v>136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3"/>
      <c r="AG45" s="3"/>
      <c r="AH45" s="3"/>
      <c r="AI45" s="3"/>
      <c r="AJ45" s="3"/>
      <c r="AK45" s="209"/>
      <c r="AL45" s="209"/>
      <c r="AM45" s="209"/>
      <c r="AN45" s="209"/>
      <c r="AO45" s="209"/>
      <c r="AP45" s="210"/>
      <c r="AQ45" s="229" t="s">
        <v>203</v>
      </c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1"/>
      <c r="BC45" s="211">
        <v>1000</v>
      </c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3"/>
      <c r="BU45" s="168">
        <f>BC45</f>
        <v>1000</v>
      </c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75"/>
      <c r="CH45" s="165">
        <v>0</v>
      </c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7"/>
      <c r="CX45" s="165"/>
      <c r="CY45" s="166"/>
      <c r="CZ45" s="166"/>
      <c r="DA45" s="166"/>
      <c r="DB45" s="166"/>
      <c r="DC45" s="166"/>
      <c r="DD45" s="166"/>
      <c r="DE45" s="166"/>
      <c r="DF45" s="166"/>
      <c r="DG45" s="166"/>
      <c r="DH45" s="167"/>
      <c r="DI45" s="33"/>
      <c r="DJ45" s="33"/>
      <c r="DK45" s="165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7"/>
      <c r="DW45" s="11"/>
      <c r="DX45" s="232">
        <f t="shared" si="3"/>
        <v>0</v>
      </c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4"/>
      <c r="EK45" s="165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7"/>
      <c r="EX45" s="193">
        <f>BC45-CH45</f>
        <v>1000</v>
      </c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5"/>
    </row>
    <row r="46" spans="1:166" ht="158.25" customHeight="1" thickBot="1">
      <c r="A46" s="298" t="s">
        <v>201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3"/>
      <c r="AG46" s="3"/>
      <c r="AH46" s="3"/>
      <c r="AI46" s="3"/>
      <c r="AJ46" s="3"/>
      <c r="AK46" s="209"/>
      <c r="AL46" s="209"/>
      <c r="AM46" s="209"/>
      <c r="AN46" s="209"/>
      <c r="AO46" s="209"/>
      <c r="AP46" s="210"/>
      <c r="AQ46" s="226" t="s">
        <v>283</v>
      </c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188">
        <f>BC47</f>
        <v>1000</v>
      </c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90"/>
      <c r="BU46" s="182">
        <f>BC46</f>
        <v>1000</v>
      </c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91"/>
      <c r="CH46" s="176">
        <f>CH47</f>
        <v>0</v>
      </c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8"/>
      <c r="CX46" s="176"/>
      <c r="CY46" s="177"/>
      <c r="CZ46" s="177"/>
      <c r="DA46" s="177"/>
      <c r="DB46" s="177"/>
      <c r="DC46" s="177"/>
      <c r="DD46" s="177"/>
      <c r="DE46" s="177"/>
      <c r="DF46" s="177"/>
      <c r="DG46" s="177"/>
      <c r="DH46" s="178"/>
      <c r="DI46" s="27"/>
      <c r="DJ46" s="27"/>
      <c r="DK46" s="176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8"/>
      <c r="DW46" s="28"/>
      <c r="DX46" s="179">
        <f t="shared" si="3"/>
        <v>0</v>
      </c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1"/>
      <c r="EK46" s="176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8"/>
      <c r="EX46" s="185">
        <f>BC46-CH46</f>
        <v>1000</v>
      </c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7"/>
    </row>
    <row r="47" spans="1:166" ht="45.75" customHeight="1" thickBot="1">
      <c r="A47" s="261" t="s">
        <v>136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3"/>
      <c r="AG47" s="3"/>
      <c r="AH47" s="3"/>
      <c r="AI47" s="3"/>
      <c r="AJ47" s="3"/>
      <c r="AK47" s="209"/>
      <c r="AL47" s="209"/>
      <c r="AM47" s="209"/>
      <c r="AN47" s="209"/>
      <c r="AO47" s="209"/>
      <c r="AP47" s="210"/>
      <c r="AQ47" s="229" t="s">
        <v>284</v>
      </c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1"/>
      <c r="BC47" s="211">
        <v>1000</v>
      </c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3"/>
      <c r="BU47" s="168">
        <f>BC47</f>
        <v>1000</v>
      </c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75"/>
      <c r="CH47" s="165">
        <v>0</v>
      </c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7"/>
      <c r="CX47" s="165"/>
      <c r="CY47" s="166"/>
      <c r="CZ47" s="166"/>
      <c r="DA47" s="166"/>
      <c r="DB47" s="166"/>
      <c r="DC47" s="166"/>
      <c r="DD47" s="166"/>
      <c r="DE47" s="166"/>
      <c r="DF47" s="166"/>
      <c r="DG47" s="166"/>
      <c r="DH47" s="167"/>
      <c r="DI47" s="33"/>
      <c r="DJ47" s="33"/>
      <c r="DK47" s="165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7"/>
      <c r="DW47" s="11"/>
      <c r="DX47" s="232">
        <f t="shared" si="3"/>
        <v>0</v>
      </c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4"/>
      <c r="EK47" s="165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7"/>
      <c r="EX47" s="193">
        <f>BC47-CH47</f>
        <v>1000</v>
      </c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5"/>
    </row>
    <row r="48" spans="1:166" ht="35.25" customHeight="1" thickBot="1">
      <c r="A48" s="301" t="s">
        <v>206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3"/>
      <c r="AF48" s="32"/>
      <c r="AG48" s="32"/>
      <c r="AH48" s="32"/>
      <c r="AI48" s="32"/>
      <c r="AJ48" s="32"/>
      <c r="AK48" s="299"/>
      <c r="AL48" s="299"/>
      <c r="AM48" s="299"/>
      <c r="AN48" s="299"/>
      <c r="AO48" s="299"/>
      <c r="AP48" s="300"/>
      <c r="AQ48" s="226" t="s">
        <v>208</v>
      </c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8"/>
      <c r="BC48" s="188">
        <f>BC49</f>
        <v>2000</v>
      </c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90"/>
      <c r="BU48" s="185">
        <f t="shared" si="0"/>
        <v>2000</v>
      </c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76">
        <f>CH49</f>
        <v>0</v>
      </c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8"/>
      <c r="CX48" s="176"/>
      <c r="CY48" s="177"/>
      <c r="CZ48" s="177"/>
      <c r="DA48" s="177"/>
      <c r="DB48" s="177"/>
      <c r="DC48" s="177"/>
      <c r="DD48" s="177"/>
      <c r="DE48" s="177"/>
      <c r="DF48" s="177"/>
      <c r="DG48" s="177"/>
      <c r="DH48" s="178"/>
      <c r="DI48" s="27"/>
      <c r="DJ48" s="27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8"/>
      <c r="DX48" s="186">
        <f t="shared" si="3"/>
        <v>0</v>
      </c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76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8"/>
      <c r="EX48" s="185">
        <f t="shared" si="2"/>
        <v>2000</v>
      </c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7"/>
    </row>
    <row r="49" spans="1:166" ht="120.75" customHeight="1" thickBot="1">
      <c r="A49" s="243" t="s">
        <v>207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2"/>
      <c r="AF49" s="32"/>
      <c r="AG49" s="32"/>
      <c r="AH49" s="32"/>
      <c r="AI49" s="32"/>
      <c r="AJ49" s="32"/>
      <c r="AK49" s="189"/>
      <c r="AL49" s="189"/>
      <c r="AM49" s="189"/>
      <c r="AN49" s="189"/>
      <c r="AO49" s="189"/>
      <c r="AP49" s="190"/>
      <c r="AQ49" s="226" t="s">
        <v>209</v>
      </c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8"/>
      <c r="BC49" s="188">
        <f>BC50</f>
        <v>2000</v>
      </c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90"/>
      <c r="BU49" s="185">
        <f t="shared" si="0"/>
        <v>2000</v>
      </c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76">
        <f>CH50</f>
        <v>0</v>
      </c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8"/>
      <c r="CX49" s="176"/>
      <c r="CY49" s="177"/>
      <c r="CZ49" s="177"/>
      <c r="DA49" s="177"/>
      <c r="DB49" s="177"/>
      <c r="DC49" s="177"/>
      <c r="DD49" s="177"/>
      <c r="DE49" s="177"/>
      <c r="DF49" s="177"/>
      <c r="DG49" s="177"/>
      <c r="DH49" s="178"/>
      <c r="DI49" s="27"/>
      <c r="DJ49" s="27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8"/>
      <c r="DX49" s="186">
        <f t="shared" si="3"/>
        <v>0</v>
      </c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76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8"/>
      <c r="EX49" s="185">
        <f t="shared" si="2"/>
        <v>2000</v>
      </c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7"/>
    </row>
    <row r="50" spans="1:166" ht="21.75" customHeight="1" thickBot="1">
      <c r="A50" s="240" t="s">
        <v>136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2"/>
      <c r="AF50" s="32"/>
      <c r="AG50" s="32"/>
      <c r="AH50" s="32"/>
      <c r="AI50" s="32"/>
      <c r="AJ50" s="32"/>
      <c r="AK50" s="189"/>
      <c r="AL50" s="189"/>
      <c r="AM50" s="189"/>
      <c r="AN50" s="189"/>
      <c r="AO50" s="189"/>
      <c r="AP50" s="190"/>
      <c r="AQ50" s="229" t="s">
        <v>210</v>
      </c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1"/>
      <c r="BC50" s="188">
        <v>2000</v>
      </c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90"/>
      <c r="BU50" s="193">
        <f t="shared" si="0"/>
        <v>2000</v>
      </c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76">
        <v>0</v>
      </c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8"/>
      <c r="CX50" s="176"/>
      <c r="CY50" s="177"/>
      <c r="CZ50" s="177"/>
      <c r="DA50" s="177"/>
      <c r="DB50" s="177"/>
      <c r="DC50" s="177"/>
      <c r="DD50" s="177"/>
      <c r="DE50" s="177"/>
      <c r="DF50" s="177"/>
      <c r="DG50" s="177"/>
      <c r="DH50" s="178"/>
      <c r="DI50" s="27"/>
      <c r="DJ50" s="27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18"/>
      <c r="DX50" s="194">
        <f t="shared" si="3"/>
        <v>0</v>
      </c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65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7"/>
      <c r="EX50" s="193">
        <f t="shared" si="2"/>
        <v>2000</v>
      </c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5"/>
    </row>
    <row r="51" spans="1:166" ht="36.75" customHeight="1" thickBot="1">
      <c r="A51" s="243" t="s">
        <v>211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2"/>
      <c r="AF51" s="32"/>
      <c r="AG51" s="32"/>
      <c r="AH51" s="32"/>
      <c r="AI51" s="32"/>
      <c r="AJ51" s="32"/>
      <c r="AK51" s="189"/>
      <c r="AL51" s="189"/>
      <c r="AM51" s="189"/>
      <c r="AN51" s="189"/>
      <c r="AO51" s="189"/>
      <c r="AP51" s="190"/>
      <c r="AQ51" s="226" t="s">
        <v>213</v>
      </c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8"/>
      <c r="BC51" s="188">
        <f>BC52</f>
        <v>100000</v>
      </c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90"/>
      <c r="BU51" s="185">
        <f t="shared" si="0"/>
        <v>100000</v>
      </c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76">
        <f>CH52</f>
        <v>53532.4</v>
      </c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8"/>
      <c r="CX51" s="176"/>
      <c r="CY51" s="177"/>
      <c r="CZ51" s="177"/>
      <c r="DA51" s="177"/>
      <c r="DB51" s="177"/>
      <c r="DC51" s="177"/>
      <c r="DD51" s="177"/>
      <c r="DE51" s="177"/>
      <c r="DF51" s="177"/>
      <c r="DG51" s="177"/>
      <c r="DH51" s="178"/>
      <c r="DI51" s="27"/>
      <c r="DJ51" s="27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18"/>
      <c r="DX51" s="186">
        <f t="shared" si="3"/>
        <v>53532.4</v>
      </c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76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8"/>
      <c r="EX51" s="185">
        <f t="shared" si="2"/>
        <v>46467.6</v>
      </c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7"/>
    </row>
    <row r="52" spans="1:166" ht="78" customHeight="1" thickBot="1">
      <c r="A52" s="304" t="s">
        <v>212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2"/>
      <c r="AG52" s="32"/>
      <c r="AH52" s="32"/>
      <c r="AI52" s="32"/>
      <c r="AJ52" s="32"/>
      <c r="AK52" s="253"/>
      <c r="AL52" s="253"/>
      <c r="AM52" s="253"/>
      <c r="AN52" s="253"/>
      <c r="AO52" s="253"/>
      <c r="AP52" s="254"/>
      <c r="AQ52" s="226" t="s">
        <v>214</v>
      </c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8"/>
      <c r="BC52" s="258">
        <f>BC53</f>
        <v>100000</v>
      </c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60"/>
      <c r="BU52" s="185">
        <f t="shared" si="0"/>
        <v>100000</v>
      </c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235">
        <f>CH53</f>
        <v>53532.4</v>
      </c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7"/>
      <c r="CX52" s="235"/>
      <c r="CY52" s="236"/>
      <c r="CZ52" s="236"/>
      <c r="DA52" s="236"/>
      <c r="DB52" s="236"/>
      <c r="DC52" s="236"/>
      <c r="DD52" s="236"/>
      <c r="DE52" s="236"/>
      <c r="DF52" s="236"/>
      <c r="DG52" s="236"/>
      <c r="DH52" s="237"/>
      <c r="DI52" s="29"/>
      <c r="DJ52" s="29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18"/>
      <c r="DX52" s="186">
        <f t="shared" si="3"/>
        <v>53532.4</v>
      </c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235"/>
      <c r="EL52" s="236"/>
      <c r="EM52" s="236"/>
      <c r="EN52" s="236"/>
      <c r="EO52" s="236"/>
      <c r="EP52" s="236"/>
      <c r="EQ52" s="236"/>
      <c r="ER52" s="236"/>
      <c r="ES52" s="236"/>
      <c r="ET52" s="236"/>
      <c r="EU52" s="236"/>
      <c r="EV52" s="236"/>
      <c r="EW52" s="237"/>
      <c r="EX52" s="185">
        <f t="shared" si="2"/>
        <v>46467.6</v>
      </c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7"/>
    </row>
    <row r="53" spans="1:166" ht="44.25" customHeight="1" thickBot="1">
      <c r="A53" s="261" t="s">
        <v>136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21"/>
      <c r="AL53" s="221"/>
      <c r="AM53" s="221"/>
      <c r="AN53" s="221"/>
      <c r="AO53" s="221"/>
      <c r="AP53" s="221"/>
      <c r="AQ53" s="229" t="s">
        <v>215</v>
      </c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1"/>
      <c r="BC53" s="207">
        <v>100000</v>
      </c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193">
        <f t="shared" si="0"/>
        <v>100000</v>
      </c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64">
        <v>53532.4</v>
      </c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5"/>
      <c r="DJ53" s="15"/>
      <c r="DK53" s="165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7"/>
      <c r="DW53" s="15"/>
      <c r="DX53" s="194">
        <f t="shared" si="3"/>
        <v>53532.4</v>
      </c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93">
        <f t="shared" si="2"/>
        <v>46467.6</v>
      </c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5"/>
    </row>
    <row r="54" spans="1:166" ht="28.5" customHeight="1" thickBot="1">
      <c r="A54" s="298" t="s">
        <v>216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45"/>
      <c r="AG54" s="45"/>
      <c r="AH54" s="45"/>
      <c r="AI54" s="45"/>
      <c r="AJ54" s="45"/>
      <c r="AK54" s="220"/>
      <c r="AL54" s="220"/>
      <c r="AM54" s="220"/>
      <c r="AN54" s="220"/>
      <c r="AO54" s="220"/>
      <c r="AP54" s="220"/>
      <c r="AQ54" s="226" t="s">
        <v>218</v>
      </c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8"/>
      <c r="BC54" s="188">
        <f>BC55</f>
        <v>251000</v>
      </c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90"/>
      <c r="BU54" s="182">
        <f>BC54</f>
        <v>251000</v>
      </c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91"/>
      <c r="CH54" s="176">
        <f>CH55</f>
        <v>245286.5</v>
      </c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8"/>
      <c r="CX54" s="176"/>
      <c r="CY54" s="177"/>
      <c r="CZ54" s="177"/>
      <c r="DA54" s="177"/>
      <c r="DB54" s="177"/>
      <c r="DC54" s="177"/>
      <c r="DD54" s="177"/>
      <c r="DE54" s="177"/>
      <c r="DF54" s="177"/>
      <c r="DG54" s="177"/>
      <c r="DH54" s="178"/>
      <c r="DI54" s="27"/>
      <c r="DJ54" s="27"/>
      <c r="DK54" s="176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8"/>
      <c r="DW54" s="27"/>
      <c r="DX54" s="179">
        <f t="shared" si="3"/>
        <v>245286.5</v>
      </c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1"/>
      <c r="EK54" s="176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8"/>
      <c r="EX54" s="193">
        <f>BC54-CH54</f>
        <v>5713.5</v>
      </c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5"/>
    </row>
    <row r="55" spans="1:166" ht="45" customHeight="1" thickBot="1">
      <c r="A55" s="310" t="s">
        <v>267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2"/>
      <c r="AF55" s="56"/>
      <c r="AG55" s="56"/>
      <c r="AH55" s="56"/>
      <c r="AI55" s="56"/>
      <c r="AJ55" s="56"/>
      <c r="AK55" s="188"/>
      <c r="AL55" s="189"/>
      <c r="AM55" s="189"/>
      <c r="AN55" s="189"/>
      <c r="AO55" s="189"/>
      <c r="AP55" s="190"/>
      <c r="AQ55" s="226" t="s">
        <v>266</v>
      </c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8"/>
      <c r="BC55" s="188">
        <f>BC56+BC57</f>
        <v>251000</v>
      </c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90"/>
      <c r="BU55" s="182">
        <f>BC55</f>
        <v>251000</v>
      </c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91"/>
      <c r="CH55" s="176">
        <f>CH56+CH57</f>
        <v>245286.5</v>
      </c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8"/>
      <c r="CX55" s="176"/>
      <c r="CY55" s="177"/>
      <c r="CZ55" s="177"/>
      <c r="DA55" s="177"/>
      <c r="DB55" s="177"/>
      <c r="DC55" s="177"/>
      <c r="DD55" s="177"/>
      <c r="DE55" s="177"/>
      <c r="DF55" s="177"/>
      <c r="DG55" s="177"/>
      <c r="DH55" s="178"/>
      <c r="DI55" s="27"/>
      <c r="DJ55" s="27"/>
      <c r="DK55" s="176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8"/>
      <c r="DW55" s="27"/>
      <c r="DX55" s="179">
        <f t="shared" si="3"/>
        <v>245286.5</v>
      </c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1"/>
      <c r="EK55" s="176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8"/>
      <c r="EX55" s="193">
        <f>BC55-CH55</f>
        <v>5713.5</v>
      </c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5"/>
    </row>
    <row r="56" spans="1:166" ht="28.5" customHeight="1" thickBot="1">
      <c r="A56" s="306" t="s">
        <v>265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8"/>
      <c r="AF56" s="57"/>
      <c r="AG56" s="57"/>
      <c r="AH56" s="57"/>
      <c r="AI56" s="57"/>
      <c r="AJ56" s="57"/>
      <c r="AK56" s="211"/>
      <c r="AL56" s="212"/>
      <c r="AM56" s="212"/>
      <c r="AN56" s="212"/>
      <c r="AO56" s="212"/>
      <c r="AP56" s="213"/>
      <c r="AQ56" s="229" t="s">
        <v>264</v>
      </c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1"/>
      <c r="BC56" s="211">
        <v>99000</v>
      </c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3"/>
      <c r="BU56" s="168">
        <f>BC56</f>
        <v>99000</v>
      </c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75"/>
      <c r="CH56" s="165">
        <v>97400</v>
      </c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7"/>
      <c r="CX56" s="165"/>
      <c r="CY56" s="166"/>
      <c r="CZ56" s="166"/>
      <c r="DA56" s="166"/>
      <c r="DB56" s="166"/>
      <c r="DC56" s="166"/>
      <c r="DD56" s="166"/>
      <c r="DE56" s="166"/>
      <c r="DF56" s="166"/>
      <c r="DG56" s="166"/>
      <c r="DH56" s="167"/>
      <c r="DI56" s="33"/>
      <c r="DJ56" s="33"/>
      <c r="DK56" s="165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7"/>
      <c r="DW56" s="33"/>
      <c r="DX56" s="232">
        <f t="shared" si="3"/>
        <v>97400</v>
      </c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4"/>
      <c r="EK56" s="165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7"/>
      <c r="EX56" s="193">
        <f>BC56-CH56</f>
        <v>1600</v>
      </c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5"/>
    </row>
    <row r="57" spans="1:166" ht="47.25" customHeight="1" thickBot="1">
      <c r="A57" s="305" t="s">
        <v>136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"/>
      <c r="AG57" s="3"/>
      <c r="AH57" s="3"/>
      <c r="AI57" s="3"/>
      <c r="AJ57" s="3"/>
      <c r="AK57" s="211"/>
      <c r="AL57" s="212"/>
      <c r="AM57" s="212"/>
      <c r="AN57" s="212"/>
      <c r="AO57" s="212"/>
      <c r="AP57" s="213"/>
      <c r="AQ57" s="229" t="s">
        <v>217</v>
      </c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1"/>
      <c r="BC57" s="211">
        <v>152000</v>
      </c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3"/>
      <c r="BU57" s="168">
        <f>BC57</f>
        <v>152000</v>
      </c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75"/>
      <c r="CH57" s="165">
        <v>147886.5</v>
      </c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7"/>
      <c r="CX57" s="165"/>
      <c r="CY57" s="166"/>
      <c r="CZ57" s="166"/>
      <c r="DA57" s="166"/>
      <c r="DB57" s="166"/>
      <c r="DC57" s="166"/>
      <c r="DD57" s="166"/>
      <c r="DE57" s="166"/>
      <c r="DF57" s="166"/>
      <c r="DG57" s="166"/>
      <c r="DH57" s="167"/>
      <c r="DI57" s="33"/>
      <c r="DJ57" s="33"/>
      <c r="DK57" s="165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7"/>
      <c r="DW57" s="33"/>
      <c r="DX57" s="232">
        <f t="shared" si="3"/>
        <v>147886.5</v>
      </c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4"/>
      <c r="EK57" s="165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7"/>
      <c r="EX57" s="193">
        <f>BC57-CH57</f>
        <v>4113.5</v>
      </c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5"/>
    </row>
    <row r="58" spans="1:166" ht="24.75" customHeight="1" thickBot="1">
      <c r="A58" s="251" t="s">
        <v>144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2"/>
      <c r="AK58" s="256"/>
      <c r="AL58" s="257"/>
      <c r="AM58" s="257"/>
      <c r="AN58" s="257"/>
      <c r="AO58" s="257"/>
      <c r="AP58" s="257"/>
      <c r="AQ58" s="257" t="s">
        <v>160</v>
      </c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5">
        <f>BC59</f>
        <v>69900</v>
      </c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185">
        <f t="shared" si="0"/>
        <v>69900</v>
      </c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255">
        <f>CH59</f>
        <v>44677.28</v>
      </c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186">
        <f t="shared" si="3"/>
        <v>44677.28</v>
      </c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185">
        <f t="shared" si="2"/>
        <v>25222.72</v>
      </c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7"/>
    </row>
    <row r="59" spans="1:166" ht="24" customHeight="1" thickBot="1">
      <c r="A59" s="238" t="s">
        <v>145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2"/>
      <c r="AG59" s="22"/>
      <c r="AH59" s="22"/>
      <c r="AI59" s="22"/>
      <c r="AJ59" s="34"/>
      <c r="AK59" s="115"/>
      <c r="AL59" s="116"/>
      <c r="AM59" s="116"/>
      <c r="AN59" s="116"/>
      <c r="AO59" s="116"/>
      <c r="AP59" s="117"/>
      <c r="AQ59" s="135" t="s">
        <v>161</v>
      </c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7"/>
      <c r="BC59" s="176">
        <f>BC60</f>
        <v>69900</v>
      </c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8"/>
      <c r="BU59" s="185">
        <f t="shared" si="0"/>
        <v>69900</v>
      </c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76">
        <f>CH60</f>
        <v>44677.28</v>
      </c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8"/>
      <c r="CX59" s="176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9"/>
      <c r="DJ59" s="20"/>
      <c r="DK59" s="176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20"/>
      <c r="DX59" s="186">
        <f t="shared" si="3"/>
        <v>44677.28</v>
      </c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76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177"/>
      <c r="EW59" s="178"/>
      <c r="EX59" s="185">
        <f t="shared" si="2"/>
        <v>25222.72</v>
      </c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7"/>
    </row>
    <row r="60" spans="1:166" ht="84.75" customHeight="1" thickBot="1">
      <c r="A60" s="249" t="s">
        <v>146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50"/>
      <c r="AK60" s="67"/>
      <c r="AL60" s="62"/>
      <c r="AM60" s="62"/>
      <c r="AN60" s="62"/>
      <c r="AO60" s="62"/>
      <c r="AP60" s="63"/>
      <c r="AQ60" s="60" t="s">
        <v>219</v>
      </c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165">
        <f>BC61</f>
        <v>69900</v>
      </c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7"/>
      <c r="BU60" s="193">
        <f t="shared" si="0"/>
        <v>69900</v>
      </c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65">
        <f>CH61</f>
        <v>44677.28</v>
      </c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7"/>
      <c r="CX60" s="165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23"/>
      <c r="DJ60" s="24"/>
      <c r="DK60" s="165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24"/>
      <c r="DX60" s="194">
        <f t="shared" si="3"/>
        <v>44677.28</v>
      </c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65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7"/>
      <c r="EX60" s="193">
        <f t="shared" si="2"/>
        <v>25222.72</v>
      </c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5"/>
    </row>
    <row r="61" spans="1:166" ht="35.25" customHeight="1" thickBot="1">
      <c r="A61" s="202" t="s">
        <v>252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46"/>
      <c r="AK61" s="67"/>
      <c r="AL61" s="62"/>
      <c r="AM61" s="62"/>
      <c r="AN61" s="62"/>
      <c r="AO61" s="62"/>
      <c r="AP61" s="63"/>
      <c r="AQ61" s="60" t="s">
        <v>257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165">
        <f>BC62+BC63</f>
        <v>69900</v>
      </c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7"/>
      <c r="BU61" s="193">
        <f t="shared" si="0"/>
        <v>69900</v>
      </c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65">
        <f>CH62+CH63</f>
        <v>44677.28</v>
      </c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7"/>
      <c r="CX61" s="165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23"/>
      <c r="DJ61" s="24"/>
      <c r="DK61" s="165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24"/>
      <c r="DX61" s="194">
        <f t="shared" si="3"/>
        <v>44677.28</v>
      </c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65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7"/>
      <c r="EX61" s="193">
        <f t="shared" si="2"/>
        <v>25222.72</v>
      </c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5"/>
    </row>
    <row r="62" spans="1:166" ht="24" customHeight="1" thickBot="1">
      <c r="A62" s="173" t="s">
        <v>250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21"/>
      <c r="AG62" s="21"/>
      <c r="AH62" s="21"/>
      <c r="AI62" s="21"/>
      <c r="AJ62" s="30"/>
      <c r="AK62" s="67"/>
      <c r="AL62" s="62"/>
      <c r="AM62" s="62"/>
      <c r="AN62" s="62"/>
      <c r="AO62" s="62"/>
      <c r="AP62" s="63"/>
      <c r="AQ62" s="60" t="s">
        <v>220</v>
      </c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165">
        <v>53700</v>
      </c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7"/>
      <c r="BU62" s="193">
        <f>BC62</f>
        <v>53700</v>
      </c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65">
        <v>34320.31</v>
      </c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7"/>
      <c r="CX62" s="165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23"/>
      <c r="DJ62" s="24"/>
      <c r="DK62" s="165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23"/>
      <c r="DW62" s="24"/>
      <c r="DX62" s="194">
        <f aca="true" t="shared" si="4" ref="DX62:DX67">CH62</f>
        <v>34320.31</v>
      </c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65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7"/>
      <c r="EX62" s="193">
        <f aca="true" t="shared" si="5" ref="EX62:EX68">BC62-CH62</f>
        <v>19379.690000000002</v>
      </c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5"/>
    </row>
    <row r="63" spans="1:166" ht="73.5" customHeight="1" thickBot="1">
      <c r="A63" s="208" t="s">
        <v>251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0"/>
      <c r="AF63" s="21"/>
      <c r="AG63" s="21"/>
      <c r="AH63" s="21"/>
      <c r="AI63" s="21"/>
      <c r="AJ63" s="30"/>
      <c r="AK63" s="67"/>
      <c r="AL63" s="62"/>
      <c r="AM63" s="62"/>
      <c r="AN63" s="62"/>
      <c r="AO63" s="62"/>
      <c r="AP63" s="63"/>
      <c r="AQ63" s="60" t="s">
        <v>258</v>
      </c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165">
        <v>16200</v>
      </c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7"/>
      <c r="BU63" s="193">
        <f>BC63</f>
        <v>16200</v>
      </c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65">
        <v>10356.97</v>
      </c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7"/>
      <c r="CX63" s="165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23"/>
      <c r="DJ63" s="24"/>
      <c r="DK63" s="165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23"/>
      <c r="DW63" s="24"/>
      <c r="DX63" s="194">
        <f t="shared" si="4"/>
        <v>10356.97</v>
      </c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65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7"/>
      <c r="EX63" s="193">
        <f t="shared" si="5"/>
        <v>5843.030000000001</v>
      </c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5"/>
    </row>
    <row r="64" spans="1:166" ht="36.75" customHeight="1" thickBot="1">
      <c r="A64" s="196" t="s">
        <v>178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6"/>
      <c r="AG64" s="16"/>
      <c r="AH64" s="16"/>
      <c r="AI64" s="16"/>
      <c r="AJ64" s="17"/>
      <c r="AK64" s="115"/>
      <c r="AL64" s="116"/>
      <c r="AM64" s="116"/>
      <c r="AN64" s="116"/>
      <c r="AO64" s="116"/>
      <c r="AP64" s="117"/>
      <c r="AQ64" s="135" t="s">
        <v>177</v>
      </c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  <c r="BC64" s="176">
        <f>BC65</f>
        <v>1000</v>
      </c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8"/>
      <c r="BU64" s="193">
        <f aca="true" t="shared" si="6" ref="BU64:BU70">BC64</f>
        <v>1000</v>
      </c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76">
        <f>CH65</f>
        <v>0</v>
      </c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8"/>
      <c r="CX64" s="176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9"/>
      <c r="DJ64" s="20"/>
      <c r="DK64" s="176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20"/>
      <c r="DX64" s="194">
        <f t="shared" si="4"/>
        <v>0</v>
      </c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76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8"/>
      <c r="EX64" s="182">
        <f t="shared" si="5"/>
        <v>1000</v>
      </c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4"/>
    </row>
    <row r="65" spans="1:166" ht="36.75" customHeight="1" thickBot="1">
      <c r="A65" s="196" t="s">
        <v>261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6"/>
      <c r="AG65" s="16"/>
      <c r="AH65" s="16"/>
      <c r="AI65" s="16"/>
      <c r="AJ65" s="17"/>
      <c r="AK65" s="115"/>
      <c r="AL65" s="116"/>
      <c r="AM65" s="116"/>
      <c r="AN65" s="116"/>
      <c r="AO65" s="116"/>
      <c r="AP65" s="117"/>
      <c r="AQ65" s="61" t="s">
        <v>262</v>
      </c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/>
      <c r="BC65" s="176">
        <f>BC66</f>
        <v>1000</v>
      </c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8"/>
      <c r="BU65" s="193">
        <f t="shared" si="6"/>
        <v>1000</v>
      </c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76">
        <f>CH66</f>
        <v>0</v>
      </c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8"/>
      <c r="CX65" s="176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9"/>
      <c r="DJ65" s="20"/>
      <c r="DK65" s="176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20"/>
      <c r="DX65" s="194">
        <f t="shared" si="4"/>
        <v>0</v>
      </c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76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8"/>
      <c r="EX65" s="182">
        <f t="shared" si="5"/>
        <v>1000</v>
      </c>
      <c r="EY65" s="183"/>
      <c r="EZ65" s="183"/>
      <c r="FA65" s="183"/>
      <c r="FB65" s="183"/>
      <c r="FC65" s="183"/>
      <c r="FD65" s="183"/>
      <c r="FE65" s="183"/>
      <c r="FF65" s="183"/>
      <c r="FG65" s="183"/>
      <c r="FH65" s="183"/>
      <c r="FI65" s="183"/>
      <c r="FJ65" s="184"/>
    </row>
    <row r="66" spans="1:166" ht="54.75" customHeight="1" thickBot="1">
      <c r="A66" s="247" t="s">
        <v>259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8"/>
      <c r="AK66" s="115"/>
      <c r="AL66" s="116"/>
      <c r="AM66" s="116"/>
      <c r="AN66" s="116"/>
      <c r="AO66" s="116"/>
      <c r="AP66" s="117"/>
      <c r="AQ66" s="61" t="s">
        <v>263</v>
      </c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176">
        <f>BC67</f>
        <v>1000</v>
      </c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8"/>
      <c r="BU66" s="193">
        <f t="shared" si="6"/>
        <v>1000</v>
      </c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76">
        <f>CH67</f>
        <v>0</v>
      </c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8"/>
      <c r="CX66" s="176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9"/>
      <c r="DJ66" s="20"/>
      <c r="DK66" s="176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20"/>
      <c r="DX66" s="194">
        <f t="shared" si="4"/>
        <v>0</v>
      </c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76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8"/>
      <c r="EX66" s="182">
        <f t="shared" si="5"/>
        <v>1000</v>
      </c>
      <c r="EY66" s="183"/>
      <c r="EZ66" s="183"/>
      <c r="FA66" s="183"/>
      <c r="FB66" s="183"/>
      <c r="FC66" s="183"/>
      <c r="FD66" s="183"/>
      <c r="FE66" s="183"/>
      <c r="FF66" s="183"/>
      <c r="FG66" s="183"/>
      <c r="FH66" s="183"/>
      <c r="FI66" s="183"/>
      <c r="FJ66" s="184"/>
    </row>
    <row r="67" spans="1:166" ht="44.25" customHeight="1" thickBot="1">
      <c r="A67" s="249" t="s">
        <v>136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50"/>
      <c r="AK67" s="67"/>
      <c r="AL67" s="62"/>
      <c r="AM67" s="62"/>
      <c r="AN67" s="62"/>
      <c r="AO67" s="62"/>
      <c r="AP67" s="63"/>
      <c r="AQ67" s="61" t="s">
        <v>260</v>
      </c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3"/>
      <c r="BC67" s="165">
        <v>1000</v>
      </c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7"/>
      <c r="BU67" s="193">
        <f t="shared" si="6"/>
        <v>1000</v>
      </c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65">
        <v>0</v>
      </c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7"/>
      <c r="CX67" s="165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23"/>
      <c r="DJ67" s="24"/>
      <c r="DK67" s="165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24"/>
      <c r="DX67" s="232">
        <f t="shared" si="4"/>
        <v>0</v>
      </c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4"/>
      <c r="EK67" s="165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7"/>
      <c r="EX67" s="182">
        <f t="shared" si="5"/>
        <v>1000</v>
      </c>
      <c r="EY67" s="183"/>
      <c r="EZ67" s="183"/>
      <c r="FA67" s="183"/>
      <c r="FB67" s="183"/>
      <c r="FC67" s="183"/>
      <c r="FD67" s="183"/>
      <c r="FE67" s="183"/>
      <c r="FF67" s="183"/>
      <c r="FG67" s="183"/>
      <c r="FH67" s="183"/>
      <c r="FI67" s="183"/>
      <c r="FJ67" s="184"/>
    </row>
    <row r="68" spans="1:166" ht="24" customHeight="1" thickBot="1">
      <c r="A68" s="238" t="s">
        <v>147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9"/>
      <c r="AK68" s="115"/>
      <c r="AL68" s="116"/>
      <c r="AM68" s="116"/>
      <c r="AN68" s="116"/>
      <c r="AO68" s="116"/>
      <c r="AP68" s="117"/>
      <c r="AQ68" s="135" t="s">
        <v>162</v>
      </c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7"/>
      <c r="BC68" s="176">
        <f>BC69</f>
        <v>433000</v>
      </c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8"/>
      <c r="BU68" s="193">
        <f t="shared" si="6"/>
        <v>433000</v>
      </c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76">
        <f>CH69</f>
        <v>132999.92</v>
      </c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8"/>
      <c r="CX68" s="176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9"/>
      <c r="DJ68" s="20"/>
      <c r="DK68" s="176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20"/>
      <c r="DX68" s="186">
        <f aca="true" t="shared" si="7" ref="DX68:DX83">CH68</f>
        <v>132999.92</v>
      </c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76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8"/>
      <c r="EX68" s="185">
        <f t="shared" si="5"/>
        <v>300000.07999999996</v>
      </c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7"/>
    </row>
    <row r="69" spans="1:166" ht="35.25" customHeight="1" thickBot="1">
      <c r="A69" s="238" t="s">
        <v>148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2"/>
      <c r="AG69" s="22"/>
      <c r="AH69" s="22"/>
      <c r="AI69" s="22"/>
      <c r="AJ69" s="34"/>
      <c r="AK69" s="115"/>
      <c r="AL69" s="116"/>
      <c r="AM69" s="116"/>
      <c r="AN69" s="116"/>
      <c r="AO69" s="116"/>
      <c r="AP69" s="117"/>
      <c r="AQ69" s="135" t="s">
        <v>163</v>
      </c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7"/>
      <c r="BC69" s="176">
        <f>BC70</f>
        <v>433000</v>
      </c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8"/>
      <c r="BU69" s="193">
        <f t="shared" si="6"/>
        <v>433000</v>
      </c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76">
        <f>CH70+CH73</f>
        <v>132999.92</v>
      </c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8"/>
      <c r="CX69" s="176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9"/>
      <c r="DJ69" s="20"/>
      <c r="DK69" s="176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20"/>
      <c r="DX69" s="186">
        <f t="shared" si="7"/>
        <v>132999.92</v>
      </c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76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8"/>
      <c r="EX69" s="185">
        <f t="shared" si="2"/>
        <v>300000.07999999996</v>
      </c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7"/>
    </row>
    <row r="70" spans="1:166" ht="53.25" customHeight="1" thickBot="1">
      <c r="A70" s="196" t="s">
        <v>221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22"/>
      <c r="AG70" s="22"/>
      <c r="AH70" s="22"/>
      <c r="AI70" s="22"/>
      <c r="AJ70" s="34"/>
      <c r="AK70" s="115"/>
      <c r="AL70" s="116"/>
      <c r="AM70" s="116"/>
      <c r="AN70" s="116"/>
      <c r="AO70" s="116"/>
      <c r="AP70" s="117"/>
      <c r="AQ70" s="135" t="s">
        <v>222</v>
      </c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7"/>
      <c r="BC70" s="176">
        <f>BC71+BC73</f>
        <v>433000</v>
      </c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8"/>
      <c r="BU70" s="193">
        <f t="shared" si="6"/>
        <v>433000</v>
      </c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76">
        <f>CH71</f>
        <v>132999.92</v>
      </c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8"/>
      <c r="CX70" s="176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9"/>
      <c r="DJ70" s="20"/>
      <c r="DK70" s="176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20"/>
      <c r="DX70" s="186">
        <f t="shared" si="7"/>
        <v>132999.92</v>
      </c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76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8"/>
      <c r="EX70" s="185">
        <f t="shared" si="2"/>
        <v>300000.07999999996</v>
      </c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7"/>
    </row>
    <row r="71" spans="1:166" ht="25.5" customHeight="1" thickBot="1">
      <c r="A71" s="196" t="s">
        <v>223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22"/>
      <c r="AG71" s="22"/>
      <c r="AH71" s="22"/>
      <c r="AI71" s="22"/>
      <c r="AJ71" s="34"/>
      <c r="AK71" s="115"/>
      <c r="AL71" s="116"/>
      <c r="AM71" s="116"/>
      <c r="AN71" s="116"/>
      <c r="AO71" s="116"/>
      <c r="AP71" s="117"/>
      <c r="AQ71" s="135" t="s">
        <v>224</v>
      </c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7"/>
      <c r="BC71" s="176">
        <f>BC72</f>
        <v>380000</v>
      </c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8"/>
      <c r="BU71" s="193">
        <f aca="true" t="shared" si="8" ref="BU71:BU82">BC71</f>
        <v>380000</v>
      </c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76">
        <f>CH72</f>
        <v>132999.92</v>
      </c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8"/>
      <c r="CX71" s="176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9"/>
      <c r="DJ71" s="20"/>
      <c r="DK71" s="176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20"/>
      <c r="DX71" s="186">
        <f t="shared" si="7"/>
        <v>132999.92</v>
      </c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76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8"/>
      <c r="EX71" s="185">
        <f t="shared" si="2"/>
        <v>247000.08</v>
      </c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7"/>
    </row>
    <row r="72" spans="1:166" ht="51" customHeight="1" thickBot="1">
      <c r="A72" s="202" t="s">
        <v>136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1"/>
      <c r="AG72" s="21"/>
      <c r="AH72" s="21"/>
      <c r="AI72" s="21"/>
      <c r="AJ72" s="30"/>
      <c r="AK72" s="67"/>
      <c r="AL72" s="62"/>
      <c r="AM72" s="62"/>
      <c r="AN72" s="62"/>
      <c r="AO72" s="62"/>
      <c r="AP72" s="63"/>
      <c r="AQ72" s="61" t="s">
        <v>225</v>
      </c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3"/>
      <c r="BC72" s="165">
        <v>380000</v>
      </c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7"/>
      <c r="BU72" s="193">
        <f t="shared" si="8"/>
        <v>380000</v>
      </c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65">
        <v>132999.92</v>
      </c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7"/>
      <c r="CX72" s="165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23"/>
      <c r="DJ72" s="24"/>
      <c r="DK72" s="165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24"/>
      <c r="DX72" s="194">
        <f t="shared" si="7"/>
        <v>132999.92</v>
      </c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65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7"/>
      <c r="EX72" s="193">
        <f t="shared" si="2"/>
        <v>247000.08</v>
      </c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5"/>
    </row>
    <row r="73" spans="1:166" ht="24.75" customHeight="1" thickBot="1">
      <c r="A73" s="196" t="s">
        <v>226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22"/>
      <c r="AG73" s="22"/>
      <c r="AH73" s="22"/>
      <c r="AI73" s="22"/>
      <c r="AJ73" s="34"/>
      <c r="AK73" s="115"/>
      <c r="AL73" s="116"/>
      <c r="AM73" s="116"/>
      <c r="AN73" s="116"/>
      <c r="AO73" s="116"/>
      <c r="AP73" s="117"/>
      <c r="AQ73" s="135" t="s">
        <v>227</v>
      </c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7"/>
      <c r="BC73" s="176">
        <f>BC74</f>
        <v>53000</v>
      </c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8"/>
      <c r="BU73" s="193">
        <f t="shared" si="8"/>
        <v>53000</v>
      </c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76">
        <f>CH74</f>
        <v>0</v>
      </c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8"/>
      <c r="CX73" s="176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9"/>
      <c r="DJ73" s="20"/>
      <c r="DK73" s="176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20"/>
      <c r="DX73" s="179">
        <f t="shared" si="7"/>
        <v>0</v>
      </c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1"/>
      <c r="EK73" s="176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8"/>
      <c r="EX73" s="182">
        <f>BC73-CH73</f>
        <v>53000</v>
      </c>
      <c r="EY73" s="183"/>
      <c r="EZ73" s="183"/>
      <c r="FA73" s="183"/>
      <c r="FB73" s="183"/>
      <c r="FC73" s="183"/>
      <c r="FD73" s="183"/>
      <c r="FE73" s="183"/>
      <c r="FF73" s="183"/>
      <c r="FG73" s="183"/>
      <c r="FH73" s="183"/>
      <c r="FI73" s="183"/>
      <c r="FJ73" s="184"/>
    </row>
    <row r="74" spans="1:166" ht="47.25" customHeight="1" thickBot="1">
      <c r="A74" s="202" t="s">
        <v>136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1"/>
      <c r="AG74" s="21"/>
      <c r="AH74" s="21"/>
      <c r="AI74" s="21"/>
      <c r="AJ74" s="30"/>
      <c r="AK74" s="67"/>
      <c r="AL74" s="62"/>
      <c r="AM74" s="62"/>
      <c r="AN74" s="62"/>
      <c r="AO74" s="62"/>
      <c r="AP74" s="63"/>
      <c r="AQ74" s="61" t="s">
        <v>228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3"/>
      <c r="BC74" s="165">
        <v>53000</v>
      </c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7"/>
      <c r="BU74" s="193">
        <f t="shared" si="8"/>
        <v>53000</v>
      </c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65">
        <v>0</v>
      </c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7"/>
      <c r="CX74" s="165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23"/>
      <c r="DJ74" s="24"/>
      <c r="DK74" s="165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24"/>
      <c r="DX74" s="194">
        <f t="shared" si="7"/>
        <v>0</v>
      </c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65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7"/>
      <c r="EX74" s="193">
        <f t="shared" si="2"/>
        <v>53000</v>
      </c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5"/>
    </row>
    <row r="75" spans="1:166" ht="26.25" customHeight="1" thickBot="1">
      <c r="A75" s="238" t="s">
        <v>164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2"/>
      <c r="AG75" s="22"/>
      <c r="AH75" s="22"/>
      <c r="AI75" s="22"/>
      <c r="AJ75" s="34"/>
      <c r="AK75" s="115"/>
      <c r="AL75" s="116"/>
      <c r="AM75" s="116"/>
      <c r="AN75" s="116"/>
      <c r="AO75" s="116"/>
      <c r="AP75" s="117"/>
      <c r="AQ75" s="135" t="s">
        <v>131</v>
      </c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7"/>
      <c r="BC75" s="176">
        <f>BC76</f>
        <v>625900</v>
      </c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8"/>
      <c r="BU75" s="193">
        <f t="shared" si="8"/>
        <v>625900</v>
      </c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76">
        <f>CH76</f>
        <v>80100.41</v>
      </c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8"/>
      <c r="CX75" s="176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9"/>
      <c r="DJ75" s="20"/>
      <c r="DK75" s="176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20"/>
      <c r="DX75" s="186">
        <f t="shared" si="7"/>
        <v>80100.41</v>
      </c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76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8"/>
      <c r="EX75" s="185">
        <f t="shared" si="2"/>
        <v>545799.59</v>
      </c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7"/>
    </row>
    <row r="76" spans="1:166" ht="26.25" customHeight="1" thickBot="1">
      <c r="A76" s="238" t="s">
        <v>165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2"/>
      <c r="AG76" s="22"/>
      <c r="AH76" s="22"/>
      <c r="AI76" s="22"/>
      <c r="AJ76" s="34"/>
      <c r="AK76" s="115"/>
      <c r="AL76" s="116"/>
      <c r="AM76" s="116"/>
      <c r="AN76" s="116"/>
      <c r="AO76" s="116"/>
      <c r="AP76" s="117"/>
      <c r="AQ76" s="135" t="s">
        <v>166</v>
      </c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7"/>
      <c r="BC76" s="176">
        <f>BC77</f>
        <v>625900</v>
      </c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8"/>
      <c r="BU76" s="193">
        <f t="shared" si="8"/>
        <v>625900</v>
      </c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76">
        <f>CH77</f>
        <v>80100.41</v>
      </c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8"/>
      <c r="CX76" s="176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9"/>
      <c r="DJ76" s="20"/>
      <c r="DK76" s="176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20"/>
      <c r="DX76" s="186">
        <f t="shared" si="7"/>
        <v>80100.41</v>
      </c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76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8"/>
      <c r="EX76" s="185">
        <f t="shared" si="2"/>
        <v>545799.59</v>
      </c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7"/>
    </row>
    <row r="77" spans="1:166" ht="83.25" customHeight="1" thickBot="1">
      <c r="A77" s="238" t="s">
        <v>229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2"/>
      <c r="AG77" s="22"/>
      <c r="AH77" s="22"/>
      <c r="AI77" s="22"/>
      <c r="AJ77" s="34"/>
      <c r="AK77" s="115"/>
      <c r="AL77" s="116"/>
      <c r="AM77" s="116"/>
      <c r="AN77" s="116"/>
      <c r="AO77" s="116"/>
      <c r="AP77" s="117"/>
      <c r="AQ77" s="135" t="s">
        <v>230</v>
      </c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7"/>
      <c r="BC77" s="176">
        <f>BC78+BC82</f>
        <v>625900</v>
      </c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8"/>
      <c r="BU77" s="193">
        <f t="shared" si="8"/>
        <v>625900</v>
      </c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76">
        <f>CH78+CH82</f>
        <v>80100.41</v>
      </c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8"/>
      <c r="CX77" s="176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9"/>
      <c r="DJ77" s="20"/>
      <c r="DK77" s="176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20"/>
      <c r="DX77" s="186">
        <f t="shared" si="7"/>
        <v>80100.41</v>
      </c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76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8"/>
      <c r="EX77" s="185">
        <f t="shared" si="2"/>
        <v>545799.59</v>
      </c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7"/>
    </row>
    <row r="78" spans="1:166" ht="55.5" customHeight="1" thickBot="1">
      <c r="A78" s="238" t="s">
        <v>231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2"/>
      <c r="AG78" s="22"/>
      <c r="AH78" s="22"/>
      <c r="AI78" s="22"/>
      <c r="AJ78" s="34"/>
      <c r="AK78" s="115"/>
      <c r="AL78" s="116"/>
      <c r="AM78" s="116"/>
      <c r="AN78" s="116"/>
      <c r="AO78" s="116"/>
      <c r="AP78" s="117"/>
      <c r="AQ78" s="135" t="s">
        <v>233</v>
      </c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7"/>
      <c r="BC78" s="176">
        <f>BC79+BC80+BC81</f>
        <v>401500</v>
      </c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8"/>
      <c r="BU78" s="193">
        <f t="shared" si="8"/>
        <v>401500</v>
      </c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76">
        <f>CH79+CH80+CH81</f>
        <v>31316.62</v>
      </c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8"/>
      <c r="CX78" s="176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9"/>
      <c r="DJ78" s="20"/>
      <c r="DK78" s="176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20"/>
      <c r="DX78" s="186">
        <f t="shared" si="7"/>
        <v>31316.62</v>
      </c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76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8"/>
      <c r="EX78" s="185">
        <f t="shared" si="2"/>
        <v>370183.38</v>
      </c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7"/>
    </row>
    <row r="79" spans="1:166" ht="69.75" customHeight="1" thickBot="1">
      <c r="A79" s="202" t="s">
        <v>234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1"/>
      <c r="AG79" s="21"/>
      <c r="AH79" s="21"/>
      <c r="AI79" s="21"/>
      <c r="AJ79" s="30"/>
      <c r="AK79" s="67"/>
      <c r="AL79" s="62"/>
      <c r="AM79" s="62"/>
      <c r="AN79" s="62"/>
      <c r="AO79" s="62"/>
      <c r="AP79" s="63"/>
      <c r="AQ79" s="61" t="s">
        <v>232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3"/>
      <c r="BC79" s="165">
        <v>10000</v>
      </c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7"/>
      <c r="BU79" s="193">
        <f t="shared" si="8"/>
        <v>10000</v>
      </c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65">
        <v>6816.62</v>
      </c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7"/>
      <c r="CX79" s="165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23"/>
      <c r="DJ79" s="24"/>
      <c r="DK79" s="165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24"/>
      <c r="DX79" s="194">
        <f t="shared" si="7"/>
        <v>6816.62</v>
      </c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65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7"/>
      <c r="EX79" s="193">
        <f>BC79-CH79</f>
        <v>3183.38</v>
      </c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5"/>
    </row>
    <row r="80" spans="1:166" ht="69" customHeight="1" thickBot="1">
      <c r="A80" s="202" t="s">
        <v>235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1"/>
      <c r="AG80" s="21"/>
      <c r="AH80" s="21"/>
      <c r="AI80" s="21"/>
      <c r="AJ80" s="30"/>
      <c r="AK80" s="67"/>
      <c r="AL80" s="62"/>
      <c r="AM80" s="62"/>
      <c r="AN80" s="62"/>
      <c r="AO80" s="62"/>
      <c r="AP80" s="63"/>
      <c r="AQ80" s="61" t="s">
        <v>237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3"/>
      <c r="BC80" s="165">
        <v>12700</v>
      </c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7"/>
      <c r="BU80" s="193">
        <f t="shared" si="8"/>
        <v>12700</v>
      </c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65">
        <v>12700</v>
      </c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7"/>
      <c r="CX80" s="165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23"/>
      <c r="DJ80" s="24"/>
      <c r="DK80" s="165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24"/>
      <c r="DX80" s="194">
        <f t="shared" si="7"/>
        <v>12700</v>
      </c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65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7"/>
      <c r="EX80" s="193">
        <f>BC80-CH80</f>
        <v>0</v>
      </c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5"/>
    </row>
    <row r="81" spans="1:166" ht="70.5" customHeight="1" thickBot="1">
      <c r="A81" s="202" t="s">
        <v>236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1"/>
      <c r="AG81" s="21"/>
      <c r="AH81" s="21"/>
      <c r="AI81" s="21"/>
      <c r="AJ81" s="30"/>
      <c r="AK81" s="67"/>
      <c r="AL81" s="62"/>
      <c r="AM81" s="62"/>
      <c r="AN81" s="62"/>
      <c r="AO81" s="62"/>
      <c r="AP81" s="63"/>
      <c r="AQ81" s="61" t="s">
        <v>238</v>
      </c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3"/>
      <c r="BC81" s="165">
        <v>378800</v>
      </c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7"/>
      <c r="BU81" s="193">
        <f t="shared" si="8"/>
        <v>378800</v>
      </c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65">
        <v>11800</v>
      </c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7"/>
      <c r="CX81" s="165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23"/>
      <c r="DJ81" s="24"/>
      <c r="DK81" s="165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24"/>
      <c r="DX81" s="232">
        <f t="shared" si="7"/>
        <v>11800</v>
      </c>
      <c r="DY81" s="233"/>
      <c r="DZ81" s="233"/>
      <c r="EA81" s="233"/>
      <c r="EB81" s="233"/>
      <c r="EC81" s="233"/>
      <c r="ED81" s="233"/>
      <c r="EE81" s="233"/>
      <c r="EF81" s="233"/>
      <c r="EG81" s="233"/>
      <c r="EH81" s="233"/>
      <c r="EI81" s="233"/>
      <c r="EJ81" s="234"/>
      <c r="EK81" s="165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7"/>
      <c r="EX81" s="193">
        <f>BC81-CH81</f>
        <v>367000</v>
      </c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5"/>
    </row>
    <row r="82" spans="1:166" ht="44.25" customHeight="1" thickBot="1">
      <c r="A82" s="298" t="s">
        <v>239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1"/>
      <c r="AG82" s="21"/>
      <c r="AH82" s="21"/>
      <c r="AI82" s="21"/>
      <c r="AJ82" s="30"/>
      <c r="AK82" s="67"/>
      <c r="AL82" s="62"/>
      <c r="AM82" s="62"/>
      <c r="AN82" s="62"/>
      <c r="AO82" s="62"/>
      <c r="AP82" s="63"/>
      <c r="AQ82" s="135" t="s">
        <v>240</v>
      </c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7"/>
      <c r="BC82" s="176">
        <f>BC83</f>
        <v>224400</v>
      </c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8"/>
      <c r="BU82" s="193">
        <f t="shared" si="8"/>
        <v>224400</v>
      </c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76">
        <f>CH83</f>
        <v>48783.79</v>
      </c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8"/>
      <c r="CX82" s="176"/>
      <c r="CY82" s="177"/>
      <c r="CZ82" s="177"/>
      <c r="DA82" s="177"/>
      <c r="DB82" s="177"/>
      <c r="DC82" s="177"/>
      <c r="DD82" s="177"/>
      <c r="DE82" s="177"/>
      <c r="DF82" s="177"/>
      <c r="DG82" s="177"/>
      <c r="DH82" s="177"/>
      <c r="DI82" s="19"/>
      <c r="DJ82" s="20"/>
      <c r="DK82" s="176"/>
      <c r="DL82" s="177"/>
      <c r="DM82" s="177"/>
      <c r="DN82" s="177"/>
      <c r="DO82" s="177"/>
      <c r="DP82" s="177"/>
      <c r="DQ82" s="177"/>
      <c r="DR82" s="177"/>
      <c r="DS82" s="177"/>
      <c r="DT82" s="177"/>
      <c r="DU82" s="177"/>
      <c r="DV82" s="19"/>
      <c r="DW82" s="20"/>
      <c r="DX82" s="179">
        <f t="shared" si="7"/>
        <v>48783.79</v>
      </c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1"/>
      <c r="EK82" s="176"/>
      <c r="EL82" s="177"/>
      <c r="EM82" s="177"/>
      <c r="EN82" s="177"/>
      <c r="EO82" s="177"/>
      <c r="EP82" s="177"/>
      <c r="EQ82" s="177"/>
      <c r="ER82" s="177"/>
      <c r="ES82" s="177"/>
      <c r="ET82" s="177"/>
      <c r="EU82" s="177"/>
      <c r="EV82" s="177"/>
      <c r="EW82" s="178"/>
      <c r="EX82" s="182">
        <f>BU82-CH82</f>
        <v>175616.21</v>
      </c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4"/>
    </row>
    <row r="83" spans="1:166" ht="60.75" customHeight="1" thickBot="1">
      <c r="A83" s="202" t="s">
        <v>241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1"/>
      <c r="AG83" s="21"/>
      <c r="AH83" s="21"/>
      <c r="AI83" s="21"/>
      <c r="AJ83" s="30"/>
      <c r="AK83" s="67"/>
      <c r="AL83" s="62"/>
      <c r="AM83" s="62"/>
      <c r="AN83" s="62"/>
      <c r="AO83" s="62"/>
      <c r="AP83" s="63"/>
      <c r="AQ83" s="61" t="s">
        <v>242</v>
      </c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3"/>
      <c r="BC83" s="165">
        <v>224400</v>
      </c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7"/>
      <c r="BU83" s="193">
        <f aca="true" t="shared" si="9" ref="BU83:BU89">BC83</f>
        <v>224400</v>
      </c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65">
        <v>48783.79</v>
      </c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7"/>
      <c r="CX83" s="165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23"/>
      <c r="DJ83" s="24"/>
      <c r="DK83" s="165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23"/>
      <c r="DW83" s="24"/>
      <c r="DX83" s="232">
        <f t="shared" si="7"/>
        <v>48783.79</v>
      </c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4"/>
      <c r="EK83" s="165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7"/>
      <c r="EX83" s="168">
        <f>BC83-DX83</f>
        <v>175616.21</v>
      </c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70"/>
    </row>
    <row r="84" spans="1:166" ht="25.5" customHeight="1" thickBot="1">
      <c r="A84" s="238" t="s">
        <v>149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2"/>
      <c r="AG84" s="22"/>
      <c r="AH84" s="22"/>
      <c r="AI84" s="22"/>
      <c r="AJ84" s="34"/>
      <c r="AK84" s="115"/>
      <c r="AL84" s="116"/>
      <c r="AM84" s="116"/>
      <c r="AN84" s="116"/>
      <c r="AO84" s="116"/>
      <c r="AP84" s="117"/>
      <c r="AQ84" s="135" t="s">
        <v>168</v>
      </c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7"/>
      <c r="BC84" s="176">
        <f>BC85</f>
        <v>2299300</v>
      </c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8"/>
      <c r="BU84" s="193">
        <f t="shared" si="9"/>
        <v>2299300</v>
      </c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76">
        <f>CH85</f>
        <v>1314669.14</v>
      </c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8"/>
      <c r="CX84" s="176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9"/>
      <c r="DJ84" s="20"/>
      <c r="DK84" s="176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20"/>
      <c r="DX84" s="186">
        <f aca="true" t="shared" si="10" ref="DX84:DX91">CH84</f>
        <v>1314669.14</v>
      </c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76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8"/>
      <c r="EX84" s="185">
        <f aca="true" t="shared" si="11" ref="EX84:EX91">BC84-CH84</f>
        <v>984630.8600000001</v>
      </c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7"/>
    </row>
    <row r="85" spans="1:166" ht="25.5" customHeight="1" thickBot="1">
      <c r="A85" s="196" t="s">
        <v>167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22"/>
      <c r="AG85" s="22"/>
      <c r="AH85" s="22"/>
      <c r="AI85" s="22"/>
      <c r="AJ85" s="34"/>
      <c r="AK85" s="115"/>
      <c r="AL85" s="116"/>
      <c r="AM85" s="116"/>
      <c r="AN85" s="116"/>
      <c r="AO85" s="116"/>
      <c r="AP85" s="117"/>
      <c r="AQ85" s="135" t="s">
        <v>169</v>
      </c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7"/>
      <c r="BC85" s="176">
        <f>BC86</f>
        <v>2299300</v>
      </c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8"/>
      <c r="BU85" s="193">
        <f t="shared" si="9"/>
        <v>2299300</v>
      </c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76">
        <f>CH86</f>
        <v>1314669.14</v>
      </c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8"/>
      <c r="CX85" s="176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9"/>
      <c r="DJ85" s="20"/>
      <c r="DK85" s="176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20"/>
      <c r="DX85" s="186">
        <f t="shared" si="10"/>
        <v>1314669.14</v>
      </c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76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8"/>
      <c r="EX85" s="185">
        <f t="shared" si="11"/>
        <v>984630.8600000001</v>
      </c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7"/>
    </row>
    <row r="86" spans="1:166" ht="108.75" customHeight="1" thickBot="1">
      <c r="A86" s="238" t="s">
        <v>150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2"/>
      <c r="AG86" s="22"/>
      <c r="AH86" s="22"/>
      <c r="AI86" s="22"/>
      <c r="AJ86" s="34"/>
      <c r="AK86" s="115"/>
      <c r="AL86" s="116"/>
      <c r="AM86" s="116"/>
      <c r="AN86" s="116"/>
      <c r="AO86" s="116"/>
      <c r="AP86" s="117"/>
      <c r="AQ86" s="135" t="s">
        <v>243</v>
      </c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7"/>
      <c r="BC86" s="176">
        <f>BC87</f>
        <v>2299300</v>
      </c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8"/>
      <c r="BU86" s="193">
        <f t="shared" si="9"/>
        <v>2299300</v>
      </c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76">
        <f>CH87</f>
        <v>1314669.14</v>
      </c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8"/>
      <c r="CX86" s="176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9"/>
      <c r="DJ86" s="20"/>
      <c r="DK86" s="176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20"/>
      <c r="DX86" s="186">
        <f t="shared" si="10"/>
        <v>1314669.14</v>
      </c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76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8"/>
      <c r="EX86" s="185">
        <f t="shared" si="11"/>
        <v>984630.8600000001</v>
      </c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7"/>
    </row>
    <row r="87" spans="1:166" ht="71.25" customHeight="1" thickBot="1">
      <c r="A87" s="202" t="s">
        <v>151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1"/>
      <c r="AG87" s="21"/>
      <c r="AH87" s="21"/>
      <c r="AI87" s="21"/>
      <c r="AJ87" s="30"/>
      <c r="AK87" s="67"/>
      <c r="AL87" s="62"/>
      <c r="AM87" s="62"/>
      <c r="AN87" s="62"/>
      <c r="AO87" s="62"/>
      <c r="AP87" s="63"/>
      <c r="AQ87" s="61" t="s">
        <v>244</v>
      </c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3"/>
      <c r="BC87" s="165">
        <v>2299300</v>
      </c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7"/>
      <c r="BU87" s="193">
        <f t="shared" si="9"/>
        <v>2299300</v>
      </c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65">
        <v>1314669.14</v>
      </c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7"/>
      <c r="CX87" s="165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23"/>
      <c r="DJ87" s="24"/>
      <c r="DK87" s="165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24"/>
      <c r="DX87" s="194">
        <f t="shared" si="10"/>
        <v>1314669.14</v>
      </c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65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7"/>
      <c r="EX87" s="193">
        <f t="shared" si="11"/>
        <v>984630.8600000001</v>
      </c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5"/>
    </row>
    <row r="88" spans="1:166" ht="50.25" customHeight="1" thickBot="1">
      <c r="A88" s="238" t="s">
        <v>152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2"/>
      <c r="AG88" s="22"/>
      <c r="AH88" s="22"/>
      <c r="AI88" s="22"/>
      <c r="AJ88" s="34"/>
      <c r="AK88" s="115"/>
      <c r="AL88" s="116"/>
      <c r="AM88" s="116"/>
      <c r="AN88" s="116"/>
      <c r="AO88" s="116"/>
      <c r="AP88" s="117"/>
      <c r="AQ88" s="135" t="s">
        <v>132</v>
      </c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7"/>
      <c r="BC88" s="176">
        <f>BC89</f>
        <v>2500</v>
      </c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8"/>
      <c r="BU88" s="193">
        <f t="shared" si="9"/>
        <v>2500</v>
      </c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76">
        <f>CH89</f>
        <v>2500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8"/>
      <c r="CX88" s="176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19"/>
      <c r="DJ88" s="20"/>
      <c r="DK88" s="176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20"/>
      <c r="DX88" s="186">
        <f t="shared" si="10"/>
        <v>2500</v>
      </c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76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8"/>
      <c r="EX88" s="185">
        <f t="shared" si="11"/>
        <v>0</v>
      </c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7"/>
    </row>
    <row r="89" spans="1:166" ht="27" customHeight="1" thickBot="1">
      <c r="A89" s="238" t="s">
        <v>153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9"/>
      <c r="AK89" s="115"/>
      <c r="AL89" s="116"/>
      <c r="AM89" s="116"/>
      <c r="AN89" s="116"/>
      <c r="AO89" s="116"/>
      <c r="AP89" s="117"/>
      <c r="AQ89" s="135" t="s">
        <v>170</v>
      </c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7"/>
      <c r="BC89" s="176">
        <f>BC90</f>
        <v>2500</v>
      </c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8"/>
      <c r="BU89" s="193">
        <f t="shared" si="9"/>
        <v>2500</v>
      </c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76">
        <f>CH90</f>
        <v>2500</v>
      </c>
      <c r="CI89" s="177"/>
      <c r="CJ89" s="177"/>
      <c r="CK89" s="177"/>
      <c r="CL89" s="177"/>
      <c r="CM89" s="177"/>
      <c r="CN89" s="177"/>
      <c r="CO89" s="177"/>
      <c r="CP89" s="177"/>
      <c r="CQ89" s="177"/>
      <c r="CR89" s="177"/>
      <c r="CS89" s="177"/>
      <c r="CT89" s="177"/>
      <c r="CU89" s="177"/>
      <c r="CV89" s="177"/>
      <c r="CW89" s="178"/>
      <c r="CX89" s="176"/>
      <c r="CY89" s="177"/>
      <c r="CZ89" s="177"/>
      <c r="DA89" s="177"/>
      <c r="DB89" s="177"/>
      <c r="DC89" s="177"/>
      <c r="DD89" s="177"/>
      <c r="DE89" s="177"/>
      <c r="DF89" s="177"/>
      <c r="DG89" s="177"/>
      <c r="DH89" s="177"/>
      <c r="DI89" s="177"/>
      <c r="DJ89" s="178"/>
      <c r="DK89" s="176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8"/>
      <c r="DX89" s="186">
        <f t="shared" si="10"/>
        <v>2500</v>
      </c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6"/>
      <c r="EK89" s="176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8"/>
      <c r="EX89" s="185">
        <f t="shared" si="11"/>
        <v>0</v>
      </c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7"/>
    </row>
    <row r="90" spans="1:166" ht="105" customHeight="1" thickBot="1">
      <c r="A90" s="238" t="s">
        <v>154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9"/>
      <c r="AK90" s="115"/>
      <c r="AL90" s="116"/>
      <c r="AM90" s="116"/>
      <c r="AN90" s="116"/>
      <c r="AO90" s="116"/>
      <c r="AP90" s="117"/>
      <c r="AQ90" s="135" t="s">
        <v>245</v>
      </c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7"/>
      <c r="BC90" s="176">
        <f>BC91</f>
        <v>2500</v>
      </c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8"/>
      <c r="BU90" s="193">
        <f>BC90</f>
        <v>2500</v>
      </c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76">
        <f>CH91</f>
        <v>2500</v>
      </c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8"/>
      <c r="CX90" s="176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9"/>
      <c r="DJ90" s="20"/>
      <c r="DK90" s="176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20"/>
      <c r="DX90" s="186">
        <f t="shared" si="10"/>
        <v>2500</v>
      </c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76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8"/>
      <c r="EX90" s="185">
        <f t="shared" si="11"/>
        <v>0</v>
      </c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7"/>
    </row>
    <row r="91" spans="1:166" ht="34.5" customHeight="1">
      <c r="A91" s="202" t="s">
        <v>155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46"/>
      <c r="AK91" s="67"/>
      <c r="AL91" s="62"/>
      <c r="AM91" s="62"/>
      <c r="AN91" s="62"/>
      <c r="AO91" s="62"/>
      <c r="AP91" s="63"/>
      <c r="AQ91" s="61" t="s">
        <v>246</v>
      </c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3"/>
      <c r="BC91" s="165">
        <v>2500</v>
      </c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7"/>
      <c r="BU91" s="193">
        <f>BC91</f>
        <v>2500</v>
      </c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65">
        <v>2500</v>
      </c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7"/>
      <c r="CX91" s="165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23"/>
      <c r="DJ91" s="24"/>
      <c r="DK91" s="165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24"/>
      <c r="DX91" s="186">
        <f t="shared" si="10"/>
        <v>2500</v>
      </c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6"/>
      <c r="EK91" s="165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7"/>
      <c r="EX91" s="185">
        <f t="shared" si="11"/>
        <v>0</v>
      </c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7"/>
    </row>
    <row r="92" spans="1:166" ht="15.75" customHeight="1" hidden="1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46"/>
      <c r="AK92" s="67"/>
      <c r="AL92" s="62"/>
      <c r="AM92" s="62"/>
      <c r="AN92" s="62"/>
      <c r="AO92" s="62"/>
      <c r="AP92" s="63"/>
      <c r="AQ92" s="61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3"/>
      <c r="BC92" s="165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7"/>
      <c r="BU92" s="165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7"/>
      <c r="CH92" s="165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7"/>
      <c r="CX92" s="165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7"/>
      <c r="DK92" s="165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7"/>
      <c r="DX92" s="165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7"/>
      <c r="EK92" s="165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7"/>
      <c r="EX92" s="165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293"/>
    </row>
    <row r="93" spans="1:166" ht="15.75" customHeight="1" hidden="1" thickBo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3"/>
      <c r="AK93" s="152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274"/>
      <c r="CX93" s="274"/>
      <c r="CY93" s="274"/>
      <c r="CZ93" s="274"/>
      <c r="DA93" s="274"/>
      <c r="DB93" s="274"/>
      <c r="DC93" s="274"/>
      <c r="DD93" s="274"/>
      <c r="DE93" s="274"/>
      <c r="DF93" s="274"/>
      <c r="DG93" s="274"/>
      <c r="DH93" s="274"/>
      <c r="DI93" s="274"/>
      <c r="DJ93" s="274"/>
      <c r="DK93" s="274"/>
      <c r="DL93" s="274"/>
      <c r="DM93" s="274"/>
      <c r="DN93" s="274"/>
      <c r="DO93" s="274"/>
      <c r="DP93" s="274"/>
      <c r="DQ93" s="274"/>
      <c r="DR93" s="274"/>
      <c r="DS93" s="274"/>
      <c r="DT93" s="274"/>
      <c r="DU93" s="274"/>
      <c r="DV93" s="274"/>
      <c r="DW93" s="274"/>
      <c r="DX93" s="274"/>
      <c r="DY93" s="274"/>
      <c r="DZ93" s="274"/>
      <c r="EA93" s="274"/>
      <c r="EB93" s="274"/>
      <c r="EC93" s="274"/>
      <c r="ED93" s="274"/>
      <c r="EE93" s="274"/>
      <c r="EF93" s="274"/>
      <c r="EG93" s="274"/>
      <c r="EH93" s="274"/>
      <c r="EI93" s="274"/>
      <c r="EJ93" s="274"/>
      <c r="EK93" s="274"/>
      <c r="EL93" s="274"/>
      <c r="EM93" s="274"/>
      <c r="EN93" s="274"/>
      <c r="EO93" s="274"/>
      <c r="EP93" s="274"/>
      <c r="EQ93" s="274"/>
      <c r="ER93" s="274"/>
      <c r="ES93" s="274"/>
      <c r="ET93" s="274"/>
      <c r="EU93" s="274"/>
      <c r="EV93" s="274"/>
      <c r="EW93" s="274"/>
      <c r="EX93" s="274"/>
      <c r="EY93" s="274"/>
      <c r="EZ93" s="274"/>
      <c r="FA93" s="274"/>
      <c r="FB93" s="274"/>
      <c r="FC93" s="274"/>
      <c r="FD93" s="274"/>
      <c r="FE93" s="274"/>
      <c r="FF93" s="274"/>
      <c r="FG93" s="274"/>
      <c r="FH93" s="274"/>
      <c r="FI93" s="274"/>
      <c r="FJ93" s="275"/>
    </row>
    <row r="94" ht="12" thickBot="1"/>
    <row r="95" spans="1:166" ht="24" customHeight="1" thickBot="1">
      <c r="A95" s="281" t="s">
        <v>62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2"/>
      <c r="AK95" s="283" t="s">
        <v>33</v>
      </c>
      <c r="AL95" s="284"/>
      <c r="AM95" s="284"/>
      <c r="AN95" s="284"/>
      <c r="AO95" s="284"/>
      <c r="AP95" s="284"/>
      <c r="AQ95" s="284" t="s">
        <v>40</v>
      </c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76">
        <f>'стр.1'!BJ19-'стр.2'!BC6</f>
        <v>-715000</v>
      </c>
      <c r="BD95" s="277"/>
      <c r="BE95" s="277"/>
      <c r="BF95" s="277"/>
      <c r="BG95" s="277"/>
      <c r="BH95" s="277"/>
      <c r="BI95" s="277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6">
        <f>BC95</f>
        <v>-715000</v>
      </c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7">
        <f>'стр.1'!CF19-'стр.2'!CH6</f>
        <v>-259623.58999999892</v>
      </c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77"/>
      <c r="DT95" s="277"/>
      <c r="DU95" s="277"/>
      <c r="DV95" s="277"/>
      <c r="DW95" s="277"/>
      <c r="DX95" s="277">
        <f>CH95</f>
        <v>-259623.58999999892</v>
      </c>
      <c r="DY95" s="277"/>
      <c r="DZ95" s="277"/>
      <c r="EA95" s="277"/>
      <c r="EB95" s="277"/>
      <c r="EC95" s="277"/>
      <c r="ED95" s="277"/>
      <c r="EE95" s="277"/>
      <c r="EF95" s="277"/>
      <c r="EG95" s="277"/>
      <c r="EH95" s="277"/>
      <c r="EI95" s="277"/>
      <c r="EJ95" s="277"/>
      <c r="EK95" s="277" t="s">
        <v>40</v>
      </c>
      <c r="EL95" s="277"/>
      <c r="EM95" s="277"/>
      <c r="EN95" s="277"/>
      <c r="EO95" s="277"/>
      <c r="EP95" s="277"/>
      <c r="EQ95" s="277"/>
      <c r="ER95" s="277"/>
      <c r="ES95" s="277"/>
      <c r="ET95" s="277"/>
      <c r="EU95" s="277"/>
      <c r="EV95" s="277"/>
      <c r="EW95" s="277"/>
      <c r="EX95" s="278" t="s">
        <v>40</v>
      </c>
      <c r="EY95" s="278"/>
      <c r="EZ95" s="278"/>
      <c r="FA95" s="278"/>
      <c r="FB95" s="278"/>
      <c r="FC95" s="278"/>
      <c r="FD95" s="278"/>
      <c r="FE95" s="278"/>
      <c r="FF95" s="278"/>
      <c r="FG95" s="278"/>
      <c r="FH95" s="278"/>
      <c r="FI95" s="278"/>
      <c r="FJ95" s="280"/>
    </row>
    <row r="96" spans="1:166" ht="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</row>
    <row r="97" spans="1:16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</row>
    <row r="98" spans="1:16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</row>
  </sheetData>
  <sheetProtection/>
  <mergeCells count="1004">
    <mergeCell ref="A31:AJ31"/>
    <mergeCell ref="CX26:DH26"/>
    <mergeCell ref="DK26:DV26"/>
    <mergeCell ref="DX26:EJ26"/>
    <mergeCell ref="EK26:EW26"/>
    <mergeCell ref="EX26:FJ26"/>
    <mergeCell ref="A30:AJ30"/>
    <mergeCell ref="EX28:FJ28"/>
    <mergeCell ref="EX29:FJ29"/>
    <mergeCell ref="EX30:FJ30"/>
    <mergeCell ref="EX31:FJ31"/>
    <mergeCell ref="A26:AJ26"/>
    <mergeCell ref="AK26:AP26"/>
    <mergeCell ref="AQ26:BB26"/>
    <mergeCell ref="BC26:BT26"/>
    <mergeCell ref="BU26:CG26"/>
    <mergeCell ref="CH26:CW26"/>
    <mergeCell ref="DX29:EJ29"/>
    <mergeCell ref="DX30:EJ30"/>
    <mergeCell ref="DX31:EJ31"/>
    <mergeCell ref="EK30:EW30"/>
    <mergeCell ref="EK31:EW31"/>
    <mergeCell ref="CX28:DH28"/>
    <mergeCell ref="CX29:DH29"/>
    <mergeCell ref="CX30:DH30"/>
    <mergeCell ref="CX31:DH31"/>
    <mergeCell ref="DK28:DV28"/>
    <mergeCell ref="DK29:DV29"/>
    <mergeCell ref="DK31:DV31"/>
    <mergeCell ref="BU28:CG28"/>
    <mergeCell ref="BU29:CG29"/>
    <mergeCell ref="BU30:CG30"/>
    <mergeCell ref="BU31:CG31"/>
    <mergeCell ref="CH28:CW28"/>
    <mergeCell ref="CH29:CW29"/>
    <mergeCell ref="CH30:CW30"/>
    <mergeCell ref="CH31:CW31"/>
    <mergeCell ref="AK31:AP31"/>
    <mergeCell ref="AQ29:BB29"/>
    <mergeCell ref="AQ30:BB30"/>
    <mergeCell ref="AQ31:BB31"/>
    <mergeCell ref="BC28:BT28"/>
    <mergeCell ref="BC29:BT29"/>
    <mergeCell ref="BC30:BT30"/>
    <mergeCell ref="BC31:BT31"/>
    <mergeCell ref="AQ28:BB28"/>
    <mergeCell ref="EX55:FJ55"/>
    <mergeCell ref="DK56:DV56"/>
    <mergeCell ref="DX56:EJ56"/>
    <mergeCell ref="EK56:EW56"/>
    <mergeCell ref="EX56:FJ56"/>
    <mergeCell ref="A28:AE28"/>
    <mergeCell ref="A29:AE29"/>
    <mergeCell ref="AK28:AP28"/>
    <mergeCell ref="AK29:AP29"/>
    <mergeCell ref="AK30:AP30"/>
    <mergeCell ref="CH56:CW56"/>
    <mergeCell ref="CX56:DH56"/>
    <mergeCell ref="A55:AE55"/>
    <mergeCell ref="AK55:AP55"/>
    <mergeCell ref="AQ55:BB55"/>
    <mergeCell ref="BC55:BT55"/>
    <mergeCell ref="BU55:CG55"/>
    <mergeCell ref="CH55:CW55"/>
    <mergeCell ref="CX55:DH55"/>
    <mergeCell ref="CX73:DH73"/>
    <mergeCell ref="DX73:EJ73"/>
    <mergeCell ref="EK41:EW41"/>
    <mergeCell ref="DX46:EJ46"/>
    <mergeCell ref="DX47:EJ47"/>
    <mergeCell ref="EK45:EW45"/>
    <mergeCell ref="EK46:EW46"/>
    <mergeCell ref="DK55:DV55"/>
    <mergeCell ref="DX55:EJ55"/>
    <mergeCell ref="EK55:EW55"/>
    <mergeCell ref="EK73:EW73"/>
    <mergeCell ref="A41:AE41"/>
    <mergeCell ref="AK41:AP41"/>
    <mergeCell ref="AQ41:BB41"/>
    <mergeCell ref="BC41:BT41"/>
    <mergeCell ref="BU41:CG41"/>
    <mergeCell ref="CH41:CW41"/>
    <mergeCell ref="AQ47:BB47"/>
    <mergeCell ref="BC73:BT73"/>
    <mergeCell ref="BU73:CG73"/>
    <mergeCell ref="EX46:FJ46"/>
    <mergeCell ref="EX47:FJ47"/>
    <mergeCell ref="CH47:CW47"/>
    <mergeCell ref="CX44:DH44"/>
    <mergeCell ref="CX46:DH46"/>
    <mergeCell ref="CX47:DH47"/>
    <mergeCell ref="DK44:DV44"/>
    <mergeCell ref="DX44:EJ44"/>
    <mergeCell ref="DX45:EJ45"/>
    <mergeCell ref="CH44:CW44"/>
    <mergeCell ref="BC47:BT47"/>
    <mergeCell ref="BU46:CG46"/>
    <mergeCell ref="BU47:CG47"/>
    <mergeCell ref="A45:AE45"/>
    <mergeCell ref="A46:AE46"/>
    <mergeCell ref="A47:AE47"/>
    <mergeCell ref="AK45:AP45"/>
    <mergeCell ref="AK46:AP46"/>
    <mergeCell ref="AK47:AP47"/>
    <mergeCell ref="BC46:BT46"/>
    <mergeCell ref="A36:AE36"/>
    <mergeCell ref="AQ36:BB36"/>
    <mergeCell ref="BC36:BT36"/>
    <mergeCell ref="EK35:EW35"/>
    <mergeCell ref="A34:AE34"/>
    <mergeCell ref="AQ34:BB34"/>
    <mergeCell ref="BC34:BT34"/>
    <mergeCell ref="CH34:CW34"/>
    <mergeCell ref="CX34:DH34"/>
    <mergeCell ref="EK34:EW34"/>
    <mergeCell ref="CH22:CW22"/>
    <mergeCell ref="DX22:EJ22"/>
    <mergeCell ref="CH46:CW46"/>
    <mergeCell ref="BC64:BT64"/>
    <mergeCell ref="BU64:CG64"/>
    <mergeCell ref="DX64:EJ64"/>
    <mergeCell ref="DK46:DV46"/>
    <mergeCell ref="DK47:DV47"/>
    <mergeCell ref="BU52:CG52"/>
    <mergeCell ref="CX40:DH40"/>
    <mergeCell ref="EK22:EW22"/>
    <mergeCell ref="EX22:FJ22"/>
    <mergeCell ref="CX22:DH22"/>
    <mergeCell ref="DK22:DU22"/>
    <mergeCell ref="EX57:FJ57"/>
    <mergeCell ref="CX54:DH54"/>
    <mergeCell ref="DX54:EJ54"/>
    <mergeCell ref="EK47:EW47"/>
    <mergeCell ref="EX44:FJ44"/>
    <mergeCell ref="EX45:FJ45"/>
    <mergeCell ref="EX83:FJ83"/>
    <mergeCell ref="EK82:EW82"/>
    <mergeCell ref="EK83:EW83"/>
    <mergeCell ref="BU82:CG82"/>
    <mergeCell ref="EK57:EW57"/>
    <mergeCell ref="CX57:DH57"/>
    <mergeCell ref="DK57:DV57"/>
    <mergeCell ref="DX57:EJ57"/>
    <mergeCell ref="DX66:EJ66"/>
    <mergeCell ref="EX73:FJ73"/>
    <mergeCell ref="BU83:CG83"/>
    <mergeCell ref="CH82:CW82"/>
    <mergeCell ref="CH83:CW83"/>
    <mergeCell ref="CX82:DH82"/>
    <mergeCell ref="A82:AE82"/>
    <mergeCell ref="BC83:BT83"/>
    <mergeCell ref="AQ82:BB82"/>
    <mergeCell ref="BC82:BT82"/>
    <mergeCell ref="EX54:FJ54"/>
    <mergeCell ref="A57:AE57"/>
    <mergeCell ref="AK57:AP57"/>
    <mergeCell ref="CH57:CW57"/>
    <mergeCell ref="BU54:CG54"/>
    <mergeCell ref="CH54:CW54"/>
    <mergeCell ref="BU57:CG57"/>
    <mergeCell ref="BC54:BT54"/>
    <mergeCell ref="A54:AE54"/>
    <mergeCell ref="A56:AE56"/>
    <mergeCell ref="AK54:AP54"/>
    <mergeCell ref="AQ54:BB54"/>
    <mergeCell ref="AQ57:BB57"/>
    <mergeCell ref="BC57:BT57"/>
    <mergeCell ref="CH66:CW66"/>
    <mergeCell ref="AK64:AP64"/>
    <mergeCell ref="AQ64:BB64"/>
    <mergeCell ref="CH58:CW58"/>
    <mergeCell ref="BU61:CG61"/>
    <mergeCell ref="BU66:CG66"/>
    <mergeCell ref="EK72:EW72"/>
    <mergeCell ref="DK82:DU82"/>
    <mergeCell ref="CX83:DH83"/>
    <mergeCell ref="DK83:DU83"/>
    <mergeCell ref="DX82:EJ82"/>
    <mergeCell ref="DX83:EJ83"/>
    <mergeCell ref="EK74:EW74"/>
    <mergeCell ref="DX74:EJ74"/>
    <mergeCell ref="DK73:DV73"/>
    <mergeCell ref="CX74:DH74"/>
    <mergeCell ref="CH67:CW67"/>
    <mergeCell ref="CX72:DH72"/>
    <mergeCell ref="AQ68:BB68"/>
    <mergeCell ref="BC68:BT68"/>
    <mergeCell ref="DK69:DV69"/>
    <mergeCell ref="BC67:BT67"/>
    <mergeCell ref="DK67:DV67"/>
    <mergeCell ref="CX67:DH67"/>
    <mergeCell ref="DK72:DV72"/>
    <mergeCell ref="BC72:BT72"/>
    <mergeCell ref="EX64:FJ64"/>
    <mergeCell ref="EX66:FJ66"/>
    <mergeCell ref="EX67:FJ67"/>
    <mergeCell ref="DX67:EJ67"/>
    <mergeCell ref="EK67:EW67"/>
    <mergeCell ref="DX65:EJ65"/>
    <mergeCell ref="EK66:EW66"/>
    <mergeCell ref="EK65:EW65"/>
    <mergeCell ref="DK66:DV66"/>
    <mergeCell ref="A52:AE52"/>
    <mergeCell ref="AQ50:BB50"/>
    <mergeCell ref="BC50:BT50"/>
    <mergeCell ref="BU50:CG50"/>
    <mergeCell ref="BU49:CG49"/>
    <mergeCell ref="CX66:DH66"/>
    <mergeCell ref="CH64:CW64"/>
    <mergeCell ref="AK56:AP56"/>
    <mergeCell ref="AQ56:BB56"/>
    <mergeCell ref="EX72:FJ72"/>
    <mergeCell ref="EX74:FJ74"/>
    <mergeCell ref="EX58:FJ58"/>
    <mergeCell ref="DX59:EJ59"/>
    <mergeCell ref="DX61:EJ61"/>
    <mergeCell ref="DX60:EJ60"/>
    <mergeCell ref="DX69:EJ69"/>
    <mergeCell ref="DX70:EJ70"/>
    <mergeCell ref="EX68:FJ68"/>
    <mergeCell ref="DX72:EJ72"/>
    <mergeCell ref="BC74:BT74"/>
    <mergeCell ref="BU72:CG72"/>
    <mergeCell ref="BU74:CG74"/>
    <mergeCell ref="CH72:CW72"/>
    <mergeCell ref="CH74:CW74"/>
    <mergeCell ref="CH73:CW73"/>
    <mergeCell ref="A72:AE72"/>
    <mergeCell ref="A74:AE74"/>
    <mergeCell ref="AK72:AP72"/>
    <mergeCell ref="AK74:AP74"/>
    <mergeCell ref="AQ72:BB72"/>
    <mergeCell ref="AQ74:BB74"/>
    <mergeCell ref="A73:AE73"/>
    <mergeCell ref="AK73:AP73"/>
    <mergeCell ref="AQ73:BB73"/>
    <mergeCell ref="A75:AE75"/>
    <mergeCell ref="A76:AE76"/>
    <mergeCell ref="AK75:AP75"/>
    <mergeCell ref="AK76:AP76"/>
    <mergeCell ref="AQ75:BB75"/>
    <mergeCell ref="AQ76:BB76"/>
    <mergeCell ref="BC75:BT75"/>
    <mergeCell ref="BC76:BT76"/>
    <mergeCell ref="EX87:FJ87"/>
    <mergeCell ref="DX86:EJ86"/>
    <mergeCell ref="EK86:EW86"/>
    <mergeCell ref="EX86:FJ86"/>
    <mergeCell ref="DX85:EJ85"/>
    <mergeCell ref="EX85:FJ85"/>
    <mergeCell ref="DX87:EJ87"/>
    <mergeCell ref="EK87:EW87"/>
    <mergeCell ref="BU84:CG84"/>
    <mergeCell ref="EK52:EW52"/>
    <mergeCell ref="DX52:EJ52"/>
    <mergeCell ref="EX84:FJ84"/>
    <mergeCell ref="DX76:EJ76"/>
    <mergeCell ref="DK76:DV76"/>
    <mergeCell ref="BU75:CG75"/>
    <mergeCell ref="BU76:CG76"/>
    <mergeCell ref="CH75:CW75"/>
    <mergeCell ref="CH76:CW76"/>
    <mergeCell ref="EX41:FJ41"/>
    <mergeCell ref="DX40:EJ40"/>
    <mergeCell ref="DX42:EJ42"/>
    <mergeCell ref="CX41:DH41"/>
    <mergeCell ref="DK41:DV41"/>
    <mergeCell ref="DX41:EJ41"/>
    <mergeCell ref="DK40:DV40"/>
    <mergeCell ref="DK42:DV42"/>
    <mergeCell ref="CH48:CW48"/>
    <mergeCell ref="CX48:DH48"/>
    <mergeCell ref="CH50:CW50"/>
    <mergeCell ref="DK52:DV52"/>
    <mergeCell ref="DK51:DV51"/>
    <mergeCell ref="CH51:CW51"/>
    <mergeCell ref="CH21:CW21"/>
    <mergeCell ref="CX21:DH21"/>
    <mergeCell ref="DK21:DV21"/>
    <mergeCell ref="DX21:EJ21"/>
    <mergeCell ref="CX42:DH42"/>
    <mergeCell ref="EK48:EW48"/>
    <mergeCell ref="DK39:DV39"/>
    <mergeCell ref="DK48:DV48"/>
    <mergeCell ref="CH45:CW45"/>
    <mergeCell ref="CX45:DH45"/>
    <mergeCell ref="AQ52:BB52"/>
    <mergeCell ref="BC40:BT40"/>
    <mergeCell ref="AK48:AP48"/>
    <mergeCell ref="AQ42:BB42"/>
    <mergeCell ref="AK50:AP50"/>
    <mergeCell ref="AQ44:BB44"/>
    <mergeCell ref="AQ45:BB45"/>
    <mergeCell ref="AQ46:BB46"/>
    <mergeCell ref="AQ48:BB48"/>
    <mergeCell ref="BC45:BT45"/>
    <mergeCell ref="EX76:FJ76"/>
    <mergeCell ref="CH59:CW59"/>
    <mergeCell ref="EK49:EW49"/>
    <mergeCell ref="EK53:EW53"/>
    <mergeCell ref="DX50:EJ50"/>
    <mergeCell ref="DK50:DV50"/>
    <mergeCell ref="CH49:CW49"/>
    <mergeCell ref="EX49:FJ49"/>
    <mergeCell ref="CH52:CW52"/>
    <mergeCell ref="EK76:EW76"/>
    <mergeCell ref="A22:AE22"/>
    <mergeCell ref="A44:AE44"/>
    <mergeCell ref="A48:AE48"/>
    <mergeCell ref="AK44:AP44"/>
    <mergeCell ref="BU8:CG8"/>
    <mergeCell ref="AQ43:BB43"/>
    <mergeCell ref="BU40:CG40"/>
    <mergeCell ref="BU42:CG42"/>
    <mergeCell ref="A40:AE40"/>
    <mergeCell ref="BU44:CG44"/>
    <mergeCell ref="AQ8:BB8"/>
    <mergeCell ref="BC8:BT8"/>
    <mergeCell ref="BC42:BT42"/>
    <mergeCell ref="AK40:AP40"/>
    <mergeCell ref="AK42:AP42"/>
    <mergeCell ref="BC22:BT22"/>
    <mergeCell ref="AK22:AP22"/>
    <mergeCell ref="BC27:BT27"/>
    <mergeCell ref="AQ22:BB22"/>
    <mergeCell ref="AQ12:BB12"/>
    <mergeCell ref="A89:AJ89"/>
    <mergeCell ref="AK61:AP61"/>
    <mergeCell ref="BC89:BT89"/>
    <mergeCell ref="AQ89:BB89"/>
    <mergeCell ref="BU68:CG68"/>
    <mergeCell ref="A69:AE69"/>
    <mergeCell ref="AK69:AP69"/>
    <mergeCell ref="A85:AE85"/>
    <mergeCell ref="AK85:AP85"/>
    <mergeCell ref="AQ84:BB84"/>
    <mergeCell ref="EX89:FJ89"/>
    <mergeCell ref="DX58:EJ58"/>
    <mergeCell ref="EK58:EW58"/>
    <mergeCell ref="CX85:DH85"/>
    <mergeCell ref="EK85:EW85"/>
    <mergeCell ref="EK89:EW89"/>
    <mergeCell ref="EX61:FJ61"/>
    <mergeCell ref="DK60:DV60"/>
    <mergeCell ref="CX59:DH59"/>
    <mergeCell ref="CX60:DH60"/>
    <mergeCell ref="CH20:CW20"/>
    <mergeCell ref="A42:AE42"/>
    <mergeCell ref="A43:AE43"/>
    <mergeCell ref="CH39:CW39"/>
    <mergeCell ref="A49:AE49"/>
    <mergeCell ref="AK49:AP49"/>
    <mergeCell ref="BC48:BT48"/>
    <mergeCell ref="CH23:CW23"/>
    <mergeCell ref="CH27:CW27"/>
    <mergeCell ref="BU39:CG39"/>
    <mergeCell ref="DK18:DV18"/>
    <mergeCell ref="DK23:DV23"/>
    <mergeCell ref="CX91:DH91"/>
    <mergeCell ref="DK20:DV20"/>
    <mergeCell ref="DK58:DW58"/>
    <mergeCell ref="CX33:DH33"/>
    <mergeCell ref="DK59:DV59"/>
    <mergeCell ref="CX20:DH20"/>
    <mergeCell ref="DK33:DV33"/>
    <mergeCell ref="CX50:DH50"/>
    <mergeCell ref="EX20:FJ20"/>
    <mergeCell ref="DX20:EJ20"/>
    <mergeCell ref="EK20:EW20"/>
    <mergeCell ref="EK18:EW18"/>
    <mergeCell ref="EX18:FJ18"/>
    <mergeCell ref="EK21:EW21"/>
    <mergeCell ref="DX18:EJ18"/>
    <mergeCell ref="EX19:FJ19"/>
    <mergeCell ref="EX21:FJ21"/>
    <mergeCell ref="CH86:CW86"/>
    <mergeCell ref="CX90:DH90"/>
    <mergeCell ref="DK77:DV77"/>
    <mergeCell ref="EK92:EW92"/>
    <mergeCell ref="CH92:CW92"/>
    <mergeCell ref="CX89:DJ89"/>
    <mergeCell ref="DX92:EJ92"/>
    <mergeCell ref="CX92:DJ92"/>
    <mergeCell ref="DK90:DV90"/>
    <mergeCell ref="CH89:CW89"/>
    <mergeCell ref="BU92:CG92"/>
    <mergeCell ref="BC90:BT90"/>
    <mergeCell ref="BC91:BT91"/>
    <mergeCell ref="BU90:CG90"/>
    <mergeCell ref="EK91:EW91"/>
    <mergeCell ref="CH87:CW87"/>
    <mergeCell ref="DK88:DV88"/>
    <mergeCell ref="CX88:DH88"/>
    <mergeCell ref="EX92:FJ92"/>
    <mergeCell ref="DK89:DW89"/>
    <mergeCell ref="DK92:DW92"/>
    <mergeCell ref="DX89:EJ89"/>
    <mergeCell ref="EK90:EW90"/>
    <mergeCell ref="AK89:AP89"/>
    <mergeCell ref="AK92:AP92"/>
    <mergeCell ref="BU91:CG91"/>
    <mergeCell ref="EX90:FJ90"/>
    <mergeCell ref="EX91:FJ91"/>
    <mergeCell ref="CH7:CW7"/>
    <mergeCell ref="CH6:CW6"/>
    <mergeCell ref="CX6:DJ6"/>
    <mergeCell ref="BC9:BT9"/>
    <mergeCell ref="DK6:DW6"/>
    <mergeCell ref="DX12:EJ12"/>
    <mergeCell ref="CX8:DH8"/>
    <mergeCell ref="CH8:CW8"/>
    <mergeCell ref="BU9:CG9"/>
    <mergeCell ref="CX7:DJ7"/>
    <mergeCell ref="BU3:CG4"/>
    <mergeCell ref="CH3:EJ3"/>
    <mergeCell ref="A3:AJ4"/>
    <mergeCell ref="AK3:AP4"/>
    <mergeCell ref="AQ3:BB4"/>
    <mergeCell ref="BC3:BT4"/>
    <mergeCell ref="CH5:CW5"/>
    <mergeCell ref="EK3:FJ3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A6:AJ6"/>
    <mergeCell ref="AK6:AP6"/>
    <mergeCell ref="BC6:BT6"/>
    <mergeCell ref="BU6:CG6"/>
    <mergeCell ref="AQ6:BB6"/>
    <mergeCell ref="EX6:FJ6"/>
    <mergeCell ref="CX5:DJ5"/>
    <mergeCell ref="DK5:DW5"/>
    <mergeCell ref="DX5:EJ5"/>
    <mergeCell ref="EK5:EW5"/>
    <mergeCell ref="EX5:FJ5"/>
    <mergeCell ref="EK6:EW6"/>
    <mergeCell ref="DX6:EJ6"/>
    <mergeCell ref="A7:AJ7"/>
    <mergeCell ref="AK7:AP7"/>
    <mergeCell ref="AQ7:BB7"/>
    <mergeCell ref="BC7:BT7"/>
    <mergeCell ref="BU7:CG7"/>
    <mergeCell ref="A9:AJ9"/>
    <mergeCell ref="AK9:AP9"/>
    <mergeCell ref="AQ9:BB9"/>
    <mergeCell ref="A8:AJ8"/>
    <mergeCell ref="AK8:AP8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DK8:DV8"/>
    <mergeCell ref="CH9:CW9"/>
    <mergeCell ref="CX9:DJ9"/>
    <mergeCell ref="DK9:DW9"/>
    <mergeCell ref="EX9:FJ9"/>
    <mergeCell ref="CX12:DH12"/>
    <mergeCell ref="DK12:DU12"/>
    <mergeCell ref="EK12:EW12"/>
    <mergeCell ref="EX12:FJ12"/>
    <mergeCell ref="CX11:DH11"/>
    <mergeCell ref="DK11:DV11"/>
    <mergeCell ref="AQ95:BB95"/>
    <mergeCell ref="CX58:DJ58"/>
    <mergeCell ref="CX95:DJ95"/>
    <mergeCell ref="BU93:CG93"/>
    <mergeCell ref="CH95:CW95"/>
    <mergeCell ref="CX68:DH68"/>
    <mergeCell ref="AQ92:BB92"/>
    <mergeCell ref="BC92:BT92"/>
    <mergeCell ref="BC58:BT58"/>
    <mergeCell ref="BU58:CG58"/>
    <mergeCell ref="BC95:BT95"/>
    <mergeCell ref="BU95:CG95"/>
    <mergeCell ref="A2:FJ2"/>
    <mergeCell ref="DK95:DW95"/>
    <mergeCell ref="DX95:EJ95"/>
    <mergeCell ref="EK95:EW95"/>
    <mergeCell ref="EX95:FJ95"/>
    <mergeCell ref="DX93:EJ93"/>
    <mergeCell ref="A95:AJ95"/>
    <mergeCell ref="AK95:AP95"/>
    <mergeCell ref="EX93:FJ93"/>
    <mergeCell ref="BC93:BT93"/>
    <mergeCell ref="AQ93:BB93"/>
    <mergeCell ref="EK93:EW93"/>
    <mergeCell ref="DK93:DW93"/>
    <mergeCell ref="CH93:CW93"/>
    <mergeCell ref="CX93:DJ93"/>
    <mergeCell ref="A13:AE13"/>
    <mergeCell ref="AK13:AP13"/>
    <mergeCell ref="CH40:CW40"/>
    <mergeCell ref="CH42:CW42"/>
    <mergeCell ref="CH43:CW43"/>
    <mergeCell ref="A93:AJ93"/>
    <mergeCell ref="AK93:AP93"/>
    <mergeCell ref="CH37:CW37"/>
    <mergeCell ref="BU20:CG20"/>
    <mergeCell ref="BC43:BT43"/>
    <mergeCell ref="A92:AJ92"/>
    <mergeCell ref="DK32:DV32"/>
    <mergeCell ref="AK20:AP20"/>
    <mergeCell ref="AQ20:BB20"/>
    <mergeCell ref="BC20:BT20"/>
    <mergeCell ref="BC85:BT85"/>
    <mergeCell ref="BU85:CG85"/>
    <mergeCell ref="BU43:CG43"/>
    <mergeCell ref="BU23:CG23"/>
    <mergeCell ref="BU27:CG27"/>
    <mergeCell ref="A27:AJ27"/>
    <mergeCell ref="EX13:FJ13"/>
    <mergeCell ref="DX13:EJ13"/>
    <mergeCell ref="EK13:EW13"/>
    <mergeCell ref="AQ23:BB23"/>
    <mergeCell ref="AQ27:BB27"/>
    <mergeCell ref="BC23:BT23"/>
    <mergeCell ref="CX13:DH13"/>
    <mergeCell ref="DK13:DV13"/>
    <mergeCell ref="CX18:DH18"/>
    <mergeCell ref="A53:AJ53"/>
    <mergeCell ref="BC44:BT44"/>
    <mergeCell ref="AK53:AP53"/>
    <mergeCell ref="BU22:CG22"/>
    <mergeCell ref="BU32:CG32"/>
    <mergeCell ref="BU33:CG33"/>
    <mergeCell ref="A39:AE39"/>
    <mergeCell ref="AK39:AP39"/>
    <mergeCell ref="AQ39:BB39"/>
    <mergeCell ref="BC39:BT39"/>
    <mergeCell ref="AQ38:BB38"/>
    <mergeCell ref="CX38:DH38"/>
    <mergeCell ref="BU38:CG38"/>
    <mergeCell ref="AK58:AP58"/>
    <mergeCell ref="AQ58:BB58"/>
    <mergeCell ref="BU45:CG45"/>
    <mergeCell ref="BU48:CG48"/>
    <mergeCell ref="AK43:AP43"/>
    <mergeCell ref="BC38:BT38"/>
    <mergeCell ref="BC52:BT52"/>
    <mergeCell ref="DK37:DV37"/>
    <mergeCell ref="EX23:FJ23"/>
    <mergeCell ref="DX36:EJ36"/>
    <mergeCell ref="DX32:EJ32"/>
    <mergeCell ref="DK35:DV35"/>
    <mergeCell ref="DK36:DV36"/>
    <mergeCell ref="EX35:FJ35"/>
    <mergeCell ref="DK34:DV34"/>
    <mergeCell ref="DX28:EJ28"/>
    <mergeCell ref="DK30:DV30"/>
    <mergeCell ref="CH33:CW33"/>
    <mergeCell ref="CX37:DH37"/>
    <mergeCell ref="EK23:EW23"/>
    <mergeCell ref="CX27:DH27"/>
    <mergeCell ref="CX36:DH36"/>
    <mergeCell ref="CH36:CW36"/>
    <mergeCell ref="CH35:CW35"/>
    <mergeCell ref="CX23:DH23"/>
    <mergeCell ref="EK33:EW33"/>
    <mergeCell ref="DX23:EJ23"/>
    <mergeCell ref="DX51:EJ51"/>
    <mergeCell ref="DX48:EJ48"/>
    <mergeCell ref="EX48:FJ48"/>
    <mergeCell ref="EX52:FJ52"/>
    <mergeCell ref="EK54:EW54"/>
    <mergeCell ref="CX35:DH35"/>
    <mergeCell ref="DK45:DV45"/>
    <mergeCell ref="CX43:DH43"/>
    <mergeCell ref="CX39:DH39"/>
    <mergeCell ref="EX39:FJ39"/>
    <mergeCell ref="EX37:FJ37"/>
    <mergeCell ref="EX34:FJ34"/>
    <mergeCell ref="EX33:FJ33"/>
    <mergeCell ref="EX42:FJ42"/>
    <mergeCell ref="EX43:FJ43"/>
    <mergeCell ref="EK60:EW60"/>
    <mergeCell ref="EK44:EW44"/>
    <mergeCell ref="EK59:EW59"/>
    <mergeCell ref="EK51:EW51"/>
    <mergeCell ref="EK40:EW40"/>
    <mergeCell ref="EX27:FJ27"/>
    <mergeCell ref="DX27:EJ27"/>
    <mergeCell ref="DX34:EJ34"/>
    <mergeCell ref="DK27:DV27"/>
    <mergeCell ref="EX38:FJ38"/>
    <mergeCell ref="DK38:DV38"/>
    <mergeCell ref="EK32:EW32"/>
    <mergeCell ref="EX32:FJ32"/>
    <mergeCell ref="DX35:EJ35"/>
    <mergeCell ref="EX36:FJ36"/>
    <mergeCell ref="EK27:EW27"/>
    <mergeCell ref="DX39:EJ39"/>
    <mergeCell ref="DX43:EJ43"/>
    <mergeCell ref="EK43:EW43"/>
    <mergeCell ref="EK36:EW36"/>
    <mergeCell ref="EK38:EW38"/>
    <mergeCell ref="EK42:EW42"/>
    <mergeCell ref="DX33:EJ33"/>
    <mergeCell ref="EK28:EW28"/>
    <mergeCell ref="EK29:EW29"/>
    <mergeCell ref="DK43:DV43"/>
    <mergeCell ref="A59:AE59"/>
    <mergeCell ref="AK35:AP35"/>
    <mergeCell ref="AK36:AP36"/>
    <mergeCell ref="A60:AJ60"/>
    <mergeCell ref="AQ61:BB61"/>
    <mergeCell ref="A58:AJ58"/>
    <mergeCell ref="AQ37:BB37"/>
    <mergeCell ref="AK52:AP52"/>
    <mergeCell ref="CH60:CW60"/>
    <mergeCell ref="A66:AJ66"/>
    <mergeCell ref="AQ66:BB66"/>
    <mergeCell ref="A64:AE64"/>
    <mergeCell ref="AK67:AP67"/>
    <mergeCell ref="AQ60:BB60"/>
    <mergeCell ref="AK60:AP60"/>
    <mergeCell ref="A67:AJ67"/>
    <mergeCell ref="A63:AE63"/>
    <mergeCell ref="A61:AJ61"/>
    <mergeCell ref="AQ67:BB67"/>
    <mergeCell ref="A68:AJ68"/>
    <mergeCell ref="A62:AE62"/>
    <mergeCell ref="AK91:AP91"/>
    <mergeCell ref="AK78:AP78"/>
    <mergeCell ref="A70:AE70"/>
    <mergeCell ref="A71:AE71"/>
    <mergeCell ref="AK70:AP70"/>
    <mergeCell ref="A90:AJ90"/>
    <mergeCell ref="A91:AJ91"/>
    <mergeCell ref="AK82:AP82"/>
    <mergeCell ref="AK80:AP80"/>
    <mergeCell ref="AK90:AP90"/>
    <mergeCell ref="AQ69:BB69"/>
    <mergeCell ref="BC69:BT69"/>
    <mergeCell ref="CH68:CW68"/>
    <mergeCell ref="BU71:CG71"/>
    <mergeCell ref="BU70:CG70"/>
    <mergeCell ref="CH84:CW84"/>
    <mergeCell ref="AQ90:BB90"/>
    <mergeCell ref="BU89:CG89"/>
    <mergeCell ref="AK68:AP68"/>
    <mergeCell ref="BU60:CG60"/>
    <mergeCell ref="BC60:BT60"/>
    <mergeCell ref="AK66:AP66"/>
    <mergeCell ref="BC66:BT66"/>
    <mergeCell ref="AK62:AP62"/>
    <mergeCell ref="AK63:AP63"/>
    <mergeCell ref="AQ62:BB62"/>
    <mergeCell ref="AQ63:BB63"/>
    <mergeCell ref="BU67:CG67"/>
    <mergeCell ref="DK78:DV78"/>
    <mergeCell ref="DK79:DV79"/>
    <mergeCell ref="BU69:CG69"/>
    <mergeCell ref="CH69:CW69"/>
    <mergeCell ref="CH70:CW70"/>
    <mergeCell ref="CX71:DH71"/>
    <mergeCell ref="CX78:DH78"/>
    <mergeCell ref="CX76:DH76"/>
    <mergeCell ref="DK74:DV74"/>
    <mergeCell ref="DK75:DV75"/>
    <mergeCell ref="AQ91:BB91"/>
    <mergeCell ref="DX91:EJ91"/>
    <mergeCell ref="CH90:CW90"/>
    <mergeCell ref="DK91:DV91"/>
    <mergeCell ref="CH91:CW91"/>
    <mergeCell ref="DX90:EJ90"/>
    <mergeCell ref="AQ85:BB85"/>
    <mergeCell ref="BC86:BT86"/>
    <mergeCell ref="BC81:BT81"/>
    <mergeCell ref="BC87:BT87"/>
    <mergeCell ref="AK83:AP83"/>
    <mergeCell ref="AQ83:BB83"/>
    <mergeCell ref="BC84:BT84"/>
    <mergeCell ref="DX71:EJ71"/>
    <mergeCell ref="CH71:CW71"/>
    <mergeCell ref="AK87:AP87"/>
    <mergeCell ref="CX75:DH75"/>
    <mergeCell ref="BC71:BT71"/>
    <mergeCell ref="BC77:BT77"/>
    <mergeCell ref="CH77:CW77"/>
    <mergeCell ref="AQ78:BB78"/>
    <mergeCell ref="AK84:AP84"/>
    <mergeCell ref="CH85:CW85"/>
    <mergeCell ref="EX69:FJ69"/>
    <mergeCell ref="EX70:FJ70"/>
    <mergeCell ref="EX71:FJ71"/>
    <mergeCell ref="EK69:EW69"/>
    <mergeCell ref="EK70:EW70"/>
    <mergeCell ref="EK71:EW71"/>
    <mergeCell ref="EK75:EW75"/>
    <mergeCell ref="EX75:FJ75"/>
    <mergeCell ref="DX75:EJ75"/>
    <mergeCell ref="A80:AE80"/>
    <mergeCell ref="CX69:DH69"/>
    <mergeCell ref="DK71:DV71"/>
    <mergeCell ref="AQ77:BB77"/>
    <mergeCell ref="AQ70:BB70"/>
    <mergeCell ref="AQ71:BB71"/>
    <mergeCell ref="DK70:DV70"/>
    <mergeCell ref="BC70:BT70"/>
    <mergeCell ref="A88:AE88"/>
    <mergeCell ref="AK77:AP77"/>
    <mergeCell ref="AK88:AP88"/>
    <mergeCell ref="A87:AE87"/>
    <mergeCell ref="A86:AE86"/>
    <mergeCell ref="AK86:AP86"/>
    <mergeCell ref="A77:AE77"/>
    <mergeCell ref="A83:AE83"/>
    <mergeCell ref="A84:AE84"/>
    <mergeCell ref="CH80:CW80"/>
    <mergeCell ref="AQ88:BB88"/>
    <mergeCell ref="BC88:BT88"/>
    <mergeCell ref="AQ87:BB87"/>
    <mergeCell ref="AQ86:BB86"/>
    <mergeCell ref="BU88:CG88"/>
    <mergeCell ref="CH88:CW88"/>
    <mergeCell ref="BU87:CG87"/>
    <mergeCell ref="AQ80:BB80"/>
    <mergeCell ref="BU80:CG80"/>
    <mergeCell ref="EX88:FJ88"/>
    <mergeCell ref="DX77:EJ77"/>
    <mergeCell ref="DX88:EJ88"/>
    <mergeCell ref="EK77:EW77"/>
    <mergeCell ref="EK88:EW88"/>
    <mergeCell ref="DX84:EJ84"/>
    <mergeCell ref="EX79:FJ79"/>
    <mergeCell ref="EX78:FJ78"/>
    <mergeCell ref="EX80:FJ80"/>
    <mergeCell ref="DX80:EJ80"/>
    <mergeCell ref="AQ33:BB33"/>
    <mergeCell ref="BC37:BT37"/>
    <mergeCell ref="AQ35:BB35"/>
    <mergeCell ref="BC35:BT35"/>
    <mergeCell ref="BU35:CG35"/>
    <mergeCell ref="BU37:CG37"/>
    <mergeCell ref="BC33:BT33"/>
    <mergeCell ref="AK38:AP38"/>
    <mergeCell ref="AK32:AP32"/>
    <mergeCell ref="AQ32:BB32"/>
    <mergeCell ref="BC32:BT32"/>
    <mergeCell ref="BC51:BT51"/>
    <mergeCell ref="BU51:CG51"/>
    <mergeCell ref="AK34:AP34"/>
    <mergeCell ref="AK33:AP33"/>
    <mergeCell ref="BU34:CG34"/>
    <mergeCell ref="BU36:CG36"/>
    <mergeCell ref="AK71:AP71"/>
    <mergeCell ref="BC80:BT80"/>
    <mergeCell ref="EX50:FJ50"/>
    <mergeCell ref="EX51:FJ51"/>
    <mergeCell ref="EX77:FJ77"/>
    <mergeCell ref="CX80:DH80"/>
    <mergeCell ref="BU78:CG78"/>
    <mergeCell ref="CX77:DH77"/>
    <mergeCell ref="BU77:CG77"/>
    <mergeCell ref="DX78:EJ78"/>
    <mergeCell ref="CH79:CW79"/>
    <mergeCell ref="AQ79:BB79"/>
    <mergeCell ref="BC79:BT79"/>
    <mergeCell ref="BU79:CG79"/>
    <mergeCell ref="CX79:DH79"/>
    <mergeCell ref="BC78:BT78"/>
    <mergeCell ref="CH78:CW78"/>
    <mergeCell ref="BC12:BT12"/>
    <mergeCell ref="BU12:CG12"/>
    <mergeCell ref="CH12:CW12"/>
    <mergeCell ref="AQ13:BB13"/>
    <mergeCell ref="BU13:CG13"/>
    <mergeCell ref="BC13:BT13"/>
    <mergeCell ref="CH13:CW13"/>
    <mergeCell ref="A12:AE12"/>
    <mergeCell ref="AK12:AP12"/>
    <mergeCell ref="AK37:AP37"/>
    <mergeCell ref="A79:AE79"/>
    <mergeCell ref="AK79:AP79"/>
    <mergeCell ref="A32:AJ32"/>
    <mergeCell ref="A50:AE50"/>
    <mergeCell ref="A78:AE78"/>
    <mergeCell ref="A51:AE51"/>
    <mergeCell ref="AK51:AP51"/>
    <mergeCell ref="EK78:EW78"/>
    <mergeCell ref="EK80:EW80"/>
    <mergeCell ref="DX79:EJ79"/>
    <mergeCell ref="EK79:EW79"/>
    <mergeCell ref="CX51:DH51"/>
    <mergeCell ref="CX52:DH52"/>
    <mergeCell ref="DX68:EJ68"/>
    <mergeCell ref="DK68:DV68"/>
    <mergeCell ref="DK80:DV80"/>
    <mergeCell ref="CX62:DH62"/>
    <mergeCell ref="BC53:BT53"/>
    <mergeCell ref="CH61:CW61"/>
    <mergeCell ref="BC61:BT61"/>
    <mergeCell ref="CX61:DH61"/>
    <mergeCell ref="BU59:CG59"/>
    <mergeCell ref="DK61:DV61"/>
    <mergeCell ref="BC56:BT56"/>
    <mergeCell ref="BU56:CG56"/>
    <mergeCell ref="BU53:CG53"/>
    <mergeCell ref="CX53:DH53"/>
    <mergeCell ref="CX84:DH84"/>
    <mergeCell ref="EK50:EW50"/>
    <mergeCell ref="DX37:EJ37"/>
    <mergeCell ref="DX38:EJ38"/>
    <mergeCell ref="CX70:DH70"/>
    <mergeCell ref="DK49:DV49"/>
    <mergeCell ref="DX49:EJ49"/>
    <mergeCell ref="CX49:DH49"/>
    <mergeCell ref="DX81:EJ81"/>
    <mergeCell ref="DX53:EJ53"/>
    <mergeCell ref="AQ18:BB18"/>
    <mergeCell ref="BC18:BT18"/>
    <mergeCell ref="BU18:CG18"/>
    <mergeCell ref="BU21:CG21"/>
    <mergeCell ref="CH53:CW53"/>
    <mergeCell ref="AQ49:BB49"/>
    <mergeCell ref="CH32:CW32"/>
    <mergeCell ref="AQ53:BB53"/>
    <mergeCell ref="AQ51:BB51"/>
    <mergeCell ref="BU24:CG24"/>
    <mergeCell ref="A21:AE21"/>
    <mergeCell ref="BC49:BT49"/>
    <mergeCell ref="A37:AE37"/>
    <mergeCell ref="A38:AE38"/>
    <mergeCell ref="AK27:AP27"/>
    <mergeCell ref="AK23:AP23"/>
    <mergeCell ref="A23:AJ23"/>
    <mergeCell ref="A35:AE35"/>
    <mergeCell ref="A33:AJ33"/>
    <mergeCell ref="AQ40:BB40"/>
    <mergeCell ref="DK53:DV53"/>
    <mergeCell ref="EK61:EW61"/>
    <mergeCell ref="EK64:EW64"/>
    <mergeCell ref="DK54:DV54"/>
    <mergeCell ref="A18:AE18"/>
    <mergeCell ref="AK18:AP18"/>
    <mergeCell ref="EK39:EW39"/>
    <mergeCell ref="EK37:EW37"/>
    <mergeCell ref="CX32:DH32"/>
    <mergeCell ref="A20:AE20"/>
    <mergeCell ref="AK21:AP21"/>
    <mergeCell ref="A14:AE14"/>
    <mergeCell ref="AK14:AP14"/>
    <mergeCell ref="AQ14:BB14"/>
    <mergeCell ref="BC14:BT14"/>
    <mergeCell ref="A19:AE19"/>
    <mergeCell ref="A16:AE16"/>
    <mergeCell ref="AK16:AP16"/>
    <mergeCell ref="A17:AE17"/>
    <mergeCell ref="AK17:AP17"/>
    <mergeCell ref="BU14:CG14"/>
    <mergeCell ref="CH14:CW14"/>
    <mergeCell ref="CX14:DH14"/>
    <mergeCell ref="CH18:CW18"/>
    <mergeCell ref="CH38:CW38"/>
    <mergeCell ref="AQ21:BB21"/>
    <mergeCell ref="BC21:BT21"/>
    <mergeCell ref="AQ16:BB16"/>
    <mergeCell ref="BC16:BT16"/>
    <mergeCell ref="BU16:CG16"/>
    <mergeCell ref="EK14:EW14"/>
    <mergeCell ref="EX14:FJ14"/>
    <mergeCell ref="DK14:DV14"/>
    <mergeCell ref="DX14:EJ14"/>
    <mergeCell ref="EX40:FJ40"/>
    <mergeCell ref="DK19:DU19"/>
    <mergeCell ref="DX19:EJ19"/>
    <mergeCell ref="EK19:EW19"/>
    <mergeCell ref="DK17:DV17"/>
    <mergeCell ref="DX17:EJ17"/>
    <mergeCell ref="EX53:FJ53"/>
    <mergeCell ref="EX60:FJ60"/>
    <mergeCell ref="EK68:EW68"/>
    <mergeCell ref="DX62:EJ62"/>
    <mergeCell ref="EX59:FJ59"/>
    <mergeCell ref="A81:AE81"/>
    <mergeCell ref="AK81:AP81"/>
    <mergeCell ref="AQ81:BB81"/>
    <mergeCell ref="BU81:CG81"/>
    <mergeCell ref="CH81:CW81"/>
    <mergeCell ref="CX81:DH81"/>
    <mergeCell ref="DK81:DV81"/>
    <mergeCell ref="EK81:EW81"/>
    <mergeCell ref="EX81:FJ81"/>
    <mergeCell ref="CX87:DH87"/>
    <mergeCell ref="CX86:DH86"/>
    <mergeCell ref="DK84:DV84"/>
    <mergeCell ref="DK85:DV85"/>
    <mergeCell ref="DK86:DV86"/>
    <mergeCell ref="DK87:DV87"/>
    <mergeCell ref="EK84:EW84"/>
    <mergeCell ref="EX82:FJ82"/>
    <mergeCell ref="AK11:AP11"/>
    <mergeCell ref="AQ11:BB11"/>
    <mergeCell ref="BC11:BT11"/>
    <mergeCell ref="BU11:CG11"/>
    <mergeCell ref="CH11:CW11"/>
    <mergeCell ref="CH19:CW19"/>
    <mergeCell ref="CX19:DH19"/>
    <mergeCell ref="CX65:DH65"/>
    <mergeCell ref="BU86:CG86"/>
    <mergeCell ref="AK59:AP59"/>
    <mergeCell ref="AQ59:BB59"/>
    <mergeCell ref="BC59:BT59"/>
    <mergeCell ref="DX11:EJ11"/>
    <mergeCell ref="EK11:EW11"/>
    <mergeCell ref="AK19:AP19"/>
    <mergeCell ref="AQ19:BB19"/>
    <mergeCell ref="BC19:BT19"/>
    <mergeCell ref="BU19:CG19"/>
    <mergeCell ref="A11:AE11"/>
    <mergeCell ref="EK62:EW62"/>
    <mergeCell ref="EK63:EW63"/>
    <mergeCell ref="BC62:BT62"/>
    <mergeCell ref="BC63:BT63"/>
    <mergeCell ref="BU62:CG62"/>
    <mergeCell ref="BU63:CG63"/>
    <mergeCell ref="CH62:CW62"/>
    <mergeCell ref="CH63:CW63"/>
    <mergeCell ref="DX63:EJ63"/>
    <mergeCell ref="DK65:DV65"/>
    <mergeCell ref="CX63:DH63"/>
    <mergeCell ref="DK62:DU62"/>
    <mergeCell ref="DK63:DU63"/>
    <mergeCell ref="CX64:DH64"/>
    <mergeCell ref="DK64:DV64"/>
    <mergeCell ref="EX11:FJ11"/>
    <mergeCell ref="EX65:FJ65"/>
    <mergeCell ref="EX62:FJ62"/>
    <mergeCell ref="EX63:FJ63"/>
    <mergeCell ref="A65:AE65"/>
    <mergeCell ref="AK65:AP65"/>
    <mergeCell ref="AQ65:BB65"/>
    <mergeCell ref="BC65:BT65"/>
    <mergeCell ref="BU65:CG65"/>
    <mergeCell ref="CH65:CW65"/>
    <mergeCell ref="CH16:CW16"/>
    <mergeCell ref="CX16:DH16"/>
    <mergeCell ref="DK16:DV16"/>
    <mergeCell ref="DX16:EJ16"/>
    <mergeCell ref="EK16:EW16"/>
    <mergeCell ref="EX16:FJ16"/>
    <mergeCell ref="A10:AE10"/>
    <mergeCell ref="AK10:AP10"/>
    <mergeCell ref="AQ10:BB10"/>
    <mergeCell ref="BC10:BT10"/>
    <mergeCell ref="BU10:CG10"/>
    <mergeCell ref="CH10:CW10"/>
    <mergeCell ref="CX10:DH10"/>
    <mergeCell ref="DK10:DV10"/>
    <mergeCell ref="DX10:EJ10"/>
    <mergeCell ref="EK10:EW10"/>
    <mergeCell ref="EX10:FJ10"/>
    <mergeCell ref="A15:AE15"/>
    <mergeCell ref="AK15:AP15"/>
    <mergeCell ref="AQ15:BB15"/>
    <mergeCell ref="BC15:BT15"/>
    <mergeCell ref="BU15:CG15"/>
    <mergeCell ref="CH15:CW15"/>
    <mergeCell ref="CX15:DH15"/>
    <mergeCell ref="DK15:DV15"/>
    <mergeCell ref="DX15:EJ15"/>
    <mergeCell ref="EK15:EW15"/>
    <mergeCell ref="EX15:FJ15"/>
    <mergeCell ref="AQ17:BB17"/>
    <mergeCell ref="BC17:BT17"/>
    <mergeCell ref="BU17:CG17"/>
    <mergeCell ref="CH17:CW17"/>
    <mergeCell ref="CX17:DH17"/>
    <mergeCell ref="EK17:EW17"/>
    <mergeCell ref="EX17:FJ17"/>
    <mergeCell ref="A24:AJ24"/>
    <mergeCell ref="A25:AJ25"/>
    <mergeCell ref="AK24:AP24"/>
    <mergeCell ref="AK25:AP25"/>
    <mergeCell ref="AQ24:BB24"/>
    <mergeCell ref="AQ25:BB25"/>
    <mergeCell ref="BC24:BT24"/>
    <mergeCell ref="BC25:BT25"/>
    <mergeCell ref="BU25:CG25"/>
    <mergeCell ref="CH24:CW24"/>
    <mergeCell ref="CH25:CW25"/>
    <mergeCell ref="CX24:DH24"/>
    <mergeCell ref="CX25:DH25"/>
    <mergeCell ref="DK24:DV24"/>
    <mergeCell ref="DK25:DV25"/>
    <mergeCell ref="DX24:EJ24"/>
    <mergeCell ref="DX25:EJ25"/>
    <mergeCell ref="EK24:EW24"/>
    <mergeCell ref="EK25:EW25"/>
    <mergeCell ref="EX24:FJ24"/>
    <mergeCell ref="EX25:FJ2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view="pageBreakPreview" zoomScaleSheetLayoutView="100" zoomScalePageLayoutView="0" workbookViewId="0" topLeftCell="A1">
      <selection activeCell="I46" sqref="I46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79" t="s">
        <v>72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</row>
    <row r="3" spans="1:166" ht="11.25" customHeight="1">
      <c r="A3" s="88" t="s">
        <v>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140"/>
      <c r="AP3" s="87" t="s">
        <v>16</v>
      </c>
      <c r="AQ3" s="88"/>
      <c r="AR3" s="88"/>
      <c r="AS3" s="88"/>
      <c r="AT3" s="88"/>
      <c r="AU3" s="140"/>
      <c r="AV3" s="87" t="s">
        <v>73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140"/>
      <c r="BL3" s="87" t="s">
        <v>58</v>
      </c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140"/>
      <c r="CF3" s="137" t="s">
        <v>17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9"/>
      <c r="ET3" s="87" t="s">
        <v>21</v>
      </c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</row>
    <row r="4" spans="1:166" ht="4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141"/>
      <c r="AP4" s="89"/>
      <c r="AQ4" s="90"/>
      <c r="AR4" s="90"/>
      <c r="AS4" s="90"/>
      <c r="AT4" s="90"/>
      <c r="AU4" s="141"/>
      <c r="AV4" s="89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141"/>
      <c r="BL4" s="89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141"/>
      <c r="CF4" s="138" t="s">
        <v>83</v>
      </c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9"/>
      <c r="CW4" s="137" t="s">
        <v>18</v>
      </c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9"/>
      <c r="DN4" s="137" t="s">
        <v>19</v>
      </c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9"/>
      <c r="EE4" s="137" t="s">
        <v>20</v>
      </c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9"/>
      <c r="ET4" s="89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ht="23.25" customHeight="1" thickBot="1">
      <c r="A5" s="122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3"/>
      <c r="AP5" s="109">
        <v>2</v>
      </c>
      <c r="AQ5" s="110"/>
      <c r="AR5" s="110"/>
      <c r="AS5" s="110"/>
      <c r="AT5" s="110"/>
      <c r="AU5" s="111"/>
      <c r="AV5" s="109">
        <v>3</v>
      </c>
      <c r="AW5" s="110"/>
      <c r="AX5" s="110"/>
      <c r="AY5" s="110"/>
      <c r="AZ5" s="110"/>
      <c r="BA5" s="110"/>
      <c r="BB5" s="110"/>
      <c r="BC5" s="110"/>
      <c r="BD5" s="110"/>
      <c r="BE5" s="142"/>
      <c r="BF5" s="142"/>
      <c r="BG5" s="142"/>
      <c r="BH5" s="142"/>
      <c r="BI5" s="142"/>
      <c r="BJ5" s="142"/>
      <c r="BK5" s="143"/>
      <c r="BL5" s="109">
        <v>4</v>
      </c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1"/>
      <c r="CF5" s="109">
        <v>5</v>
      </c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1"/>
      <c r="CW5" s="109">
        <v>6</v>
      </c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1"/>
      <c r="DN5" s="109">
        <v>7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1"/>
      <c r="EE5" s="109">
        <v>8</v>
      </c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1"/>
      <c r="ET5" s="109">
        <v>9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</row>
    <row r="6" spans="1:166" ht="33.75" customHeight="1">
      <c r="A6" s="371" t="s">
        <v>77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2"/>
      <c r="AP6" s="127" t="s">
        <v>34</v>
      </c>
      <c r="AQ6" s="128"/>
      <c r="AR6" s="128"/>
      <c r="AS6" s="128"/>
      <c r="AT6" s="128"/>
      <c r="AU6" s="128"/>
      <c r="AV6" s="129" t="s">
        <v>40</v>
      </c>
      <c r="AW6" s="129"/>
      <c r="AX6" s="129"/>
      <c r="AY6" s="129"/>
      <c r="AZ6" s="129"/>
      <c r="BA6" s="129"/>
      <c r="BB6" s="129"/>
      <c r="BC6" s="129"/>
      <c r="BD6" s="129"/>
      <c r="BE6" s="130"/>
      <c r="BF6" s="131"/>
      <c r="BG6" s="131"/>
      <c r="BH6" s="131"/>
      <c r="BI6" s="131"/>
      <c r="BJ6" s="131"/>
      <c r="BK6" s="132"/>
      <c r="BL6" s="193">
        <f>BL18</f>
        <v>715000</v>
      </c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>
        <f>CW18</f>
        <v>259623.59</v>
      </c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>
        <f>CW6</f>
        <v>259623.59</v>
      </c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86"/>
    </row>
    <row r="7" spans="1:166" ht="15" customHeight="1">
      <c r="A7" s="342" t="s">
        <v>15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3"/>
      <c r="AP7" s="344" t="s">
        <v>35</v>
      </c>
      <c r="AQ7" s="327"/>
      <c r="AR7" s="327"/>
      <c r="AS7" s="327"/>
      <c r="AT7" s="327"/>
      <c r="AU7" s="328"/>
      <c r="AV7" s="326" t="s">
        <v>40</v>
      </c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8"/>
      <c r="BL7" s="355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6"/>
      <c r="CF7" s="349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6"/>
      <c r="CW7" s="349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6"/>
      <c r="DN7" s="349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6"/>
      <c r="EE7" s="349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6"/>
      <c r="ET7" s="349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1"/>
    </row>
    <row r="8" spans="1:166" ht="23.25" customHeight="1">
      <c r="A8" s="346" t="s">
        <v>74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7"/>
      <c r="AP8" s="345"/>
      <c r="AQ8" s="330"/>
      <c r="AR8" s="330"/>
      <c r="AS8" s="330"/>
      <c r="AT8" s="330"/>
      <c r="AU8" s="331"/>
      <c r="AV8" s="329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1"/>
      <c r="BL8" s="352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7"/>
      <c r="CF8" s="352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7"/>
      <c r="CW8" s="352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3"/>
      <c r="DL8" s="353"/>
      <c r="DM8" s="357"/>
      <c r="DN8" s="352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7"/>
      <c r="EE8" s="352"/>
      <c r="EF8" s="353"/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7"/>
      <c r="ET8" s="352"/>
      <c r="EU8" s="353"/>
      <c r="EV8" s="353"/>
      <c r="EW8" s="353"/>
      <c r="EX8" s="353"/>
      <c r="EY8" s="353"/>
      <c r="EZ8" s="353"/>
      <c r="FA8" s="353"/>
      <c r="FB8" s="353"/>
      <c r="FC8" s="353"/>
      <c r="FD8" s="353"/>
      <c r="FE8" s="353"/>
      <c r="FF8" s="353"/>
      <c r="FG8" s="353"/>
      <c r="FH8" s="353"/>
      <c r="FI8" s="353"/>
      <c r="FJ8" s="354"/>
    </row>
    <row r="9" spans="1:166" ht="15" customHeight="1">
      <c r="A9" s="367" t="s">
        <v>36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8"/>
      <c r="AP9" s="344"/>
      <c r="AQ9" s="327"/>
      <c r="AR9" s="327"/>
      <c r="AS9" s="327"/>
      <c r="AT9" s="327"/>
      <c r="AU9" s="328"/>
      <c r="AV9" s="326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8"/>
      <c r="BL9" s="349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6"/>
      <c r="CF9" s="349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  <c r="CV9" s="356"/>
      <c r="CW9" s="349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6"/>
      <c r="DN9" s="349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6"/>
      <c r="EE9" s="349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6"/>
      <c r="ET9" s="349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1"/>
    </row>
    <row r="10" spans="1:166" ht="15" customHeight="1" thickBo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45"/>
      <c r="AQ10" s="330"/>
      <c r="AR10" s="330"/>
      <c r="AS10" s="330"/>
      <c r="AT10" s="330"/>
      <c r="AU10" s="331"/>
      <c r="AV10" s="329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1"/>
      <c r="BL10" s="352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7"/>
      <c r="CF10" s="352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7"/>
      <c r="CW10" s="352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7"/>
      <c r="DN10" s="352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7"/>
      <c r="EE10" s="352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7"/>
      <c r="ET10" s="352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4"/>
    </row>
    <row r="11" spans="1:166" ht="15" customHeight="1">
      <c r="A11" s="348" t="s">
        <v>110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103"/>
      <c r="AQ11" s="60"/>
      <c r="AR11" s="60"/>
      <c r="AS11" s="60"/>
      <c r="AT11" s="60"/>
      <c r="AU11" s="60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366"/>
    </row>
    <row r="12" spans="1:166" ht="15" customHeight="1">
      <c r="A12" s="348" t="s">
        <v>111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103"/>
      <c r="AQ12" s="60"/>
      <c r="AR12" s="60"/>
      <c r="AS12" s="60"/>
      <c r="AT12" s="60"/>
      <c r="AU12" s="60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58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366"/>
    </row>
    <row r="13" spans="1:166" ht="1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103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1"/>
      <c r="BF13" s="62"/>
      <c r="BG13" s="62"/>
      <c r="BH13" s="62"/>
      <c r="BI13" s="62"/>
      <c r="BJ13" s="62"/>
      <c r="BK13" s="63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366"/>
    </row>
    <row r="14" spans="1:166" ht="15" customHeight="1">
      <c r="A14" s="348" t="s">
        <v>75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103" t="s">
        <v>37</v>
      </c>
      <c r="AQ14" s="60"/>
      <c r="AR14" s="60"/>
      <c r="AS14" s="60"/>
      <c r="AT14" s="60"/>
      <c r="AU14" s="60"/>
      <c r="AV14" s="60" t="s">
        <v>40</v>
      </c>
      <c r="AW14" s="60"/>
      <c r="AX14" s="60"/>
      <c r="AY14" s="60"/>
      <c r="AZ14" s="60"/>
      <c r="BA14" s="60"/>
      <c r="BB14" s="60"/>
      <c r="BC14" s="60"/>
      <c r="BD14" s="60"/>
      <c r="BE14" s="61"/>
      <c r="BF14" s="62"/>
      <c r="BG14" s="62"/>
      <c r="BH14" s="62"/>
      <c r="BI14" s="62"/>
      <c r="BJ14" s="62"/>
      <c r="BK14" s="63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366"/>
    </row>
    <row r="15" spans="1:166" ht="15" customHeight="1">
      <c r="A15" s="367" t="s">
        <v>36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8"/>
      <c r="AP15" s="344"/>
      <c r="AQ15" s="327"/>
      <c r="AR15" s="327"/>
      <c r="AS15" s="327"/>
      <c r="AT15" s="327"/>
      <c r="AU15" s="328"/>
      <c r="AV15" s="326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8"/>
      <c r="BL15" s="349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6"/>
      <c r="CF15" s="349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6"/>
      <c r="CW15" s="349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6"/>
      <c r="DN15" s="349"/>
      <c r="DO15" s="350"/>
      <c r="DP15" s="350"/>
      <c r="DQ15" s="350"/>
      <c r="DR15" s="350"/>
      <c r="DS15" s="350"/>
      <c r="DT15" s="350"/>
      <c r="DU15" s="350"/>
      <c r="DV15" s="350"/>
      <c r="DW15" s="350"/>
      <c r="DX15" s="350"/>
      <c r="DY15" s="350"/>
      <c r="DZ15" s="350"/>
      <c r="EA15" s="350"/>
      <c r="EB15" s="350"/>
      <c r="EC15" s="350"/>
      <c r="ED15" s="356"/>
      <c r="EE15" s="349"/>
      <c r="EF15" s="350"/>
      <c r="EG15" s="350"/>
      <c r="EH15" s="350"/>
      <c r="EI15" s="350"/>
      <c r="EJ15" s="350"/>
      <c r="EK15" s="350"/>
      <c r="EL15" s="350"/>
      <c r="EM15" s="350"/>
      <c r="EN15" s="350"/>
      <c r="EO15" s="350"/>
      <c r="EP15" s="350"/>
      <c r="EQ15" s="350"/>
      <c r="ER15" s="350"/>
      <c r="ES15" s="356"/>
      <c r="ET15" s="349"/>
      <c r="EU15" s="350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0"/>
      <c r="FG15" s="350"/>
      <c r="FH15" s="350"/>
      <c r="FI15" s="350"/>
      <c r="FJ15" s="351"/>
    </row>
    <row r="16" spans="1:166" ht="15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45"/>
      <c r="AQ16" s="330"/>
      <c r="AR16" s="330"/>
      <c r="AS16" s="330"/>
      <c r="AT16" s="330"/>
      <c r="AU16" s="331"/>
      <c r="AV16" s="329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1"/>
      <c r="BL16" s="352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7"/>
      <c r="CF16" s="352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7"/>
      <c r="CW16" s="352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7"/>
      <c r="DN16" s="352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7"/>
      <c r="EE16" s="352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7"/>
      <c r="ET16" s="352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4"/>
    </row>
    <row r="17" spans="1:166" ht="1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103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1"/>
      <c r="BF17" s="62"/>
      <c r="BG17" s="62"/>
      <c r="BH17" s="62"/>
      <c r="BI17" s="62"/>
      <c r="BJ17" s="62"/>
      <c r="BK17" s="63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366"/>
    </row>
    <row r="18" spans="1:166" ht="15.75" customHeight="1">
      <c r="A18" s="348" t="s">
        <v>39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103" t="s">
        <v>38</v>
      </c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1"/>
      <c r="BF18" s="62"/>
      <c r="BG18" s="62"/>
      <c r="BH18" s="62"/>
      <c r="BI18" s="62"/>
      <c r="BJ18" s="62"/>
      <c r="BK18" s="63"/>
      <c r="BL18" s="358">
        <v>715000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 t="s">
        <v>40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>
        <v>259623.59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>
        <f>CW18</f>
        <v>259623.59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366"/>
    </row>
    <row r="19" spans="1:166" ht="15.75" customHeight="1">
      <c r="A19" s="348" t="s">
        <v>41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103" t="s">
        <v>42</v>
      </c>
      <c r="AQ19" s="60"/>
      <c r="AR19" s="60"/>
      <c r="AS19" s="60"/>
      <c r="AT19" s="60"/>
      <c r="AU19" s="60"/>
      <c r="AV19" s="60" t="s">
        <v>112</v>
      </c>
      <c r="AW19" s="60"/>
      <c r="AX19" s="60"/>
      <c r="AY19" s="60"/>
      <c r="AZ19" s="60"/>
      <c r="BA19" s="60"/>
      <c r="BB19" s="60"/>
      <c r="BC19" s="60"/>
      <c r="BD19" s="60"/>
      <c r="BE19" s="61"/>
      <c r="BF19" s="62"/>
      <c r="BG19" s="62"/>
      <c r="BH19" s="62"/>
      <c r="BI19" s="62"/>
      <c r="BJ19" s="62"/>
      <c r="BK19" s="63"/>
      <c r="BL19" s="71">
        <f>-'стр.1'!BJ19</f>
        <v>-7850100</v>
      </c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 t="s">
        <v>40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>
        <f>-'стр.1'!CF19</f>
        <v>-4650594.32</v>
      </c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CW19</f>
        <v>-4650594.32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 t="s">
        <v>40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366"/>
    </row>
    <row r="20" spans="1:166" ht="15.75" customHeight="1">
      <c r="A20" s="348" t="s">
        <v>43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103" t="s">
        <v>44</v>
      </c>
      <c r="AQ20" s="60"/>
      <c r="AR20" s="60"/>
      <c r="AS20" s="60"/>
      <c r="AT20" s="60"/>
      <c r="AU20" s="60"/>
      <c r="AV20" s="60" t="s">
        <v>113</v>
      </c>
      <c r="AW20" s="60"/>
      <c r="AX20" s="60"/>
      <c r="AY20" s="60"/>
      <c r="AZ20" s="60"/>
      <c r="BA20" s="60"/>
      <c r="BB20" s="60"/>
      <c r="BC20" s="60"/>
      <c r="BD20" s="60"/>
      <c r="BE20" s="61"/>
      <c r="BF20" s="62"/>
      <c r="BG20" s="62"/>
      <c r="BH20" s="62"/>
      <c r="BI20" s="62"/>
      <c r="BJ20" s="62"/>
      <c r="BK20" s="63"/>
      <c r="BL20" s="358">
        <f>'стр.2'!BC6</f>
        <v>8565100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 t="s">
        <v>40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64">
        <f>'стр.2'!CH6</f>
        <v>4910217.909999999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6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>
        <f>CW20</f>
        <v>4910217.909999999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 t="s">
        <v>40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366"/>
    </row>
    <row r="21" spans="1:166" ht="29.25" customHeight="1">
      <c r="A21" s="249" t="s">
        <v>55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103" t="s">
        <v>45</v>
      </c>
      <c r="AQ21" s="60"/>
      <c r="AR21" s="60"/>
      <c r="AS21" s="60"/>
      <c r="AT21" s="60"/>
      <c r="AU21" s="60"/>
      <c r="AV21" s="60" t="s">
        <v>40</v>
      </c>
      <c r="AW21" s="60"/>
      <c r="AX21" s="60"/>
      <c r="AY21" s="60"/>
      <c r="AZ21" s="60"/>
      <c r="BA21" s="60"/>
      <c r="BB21" s="60"/>
      <c r="BC21" s="60"/>
      <c r="BD21" s="60"/>
      <c r="BE21" s="61"/>
      <c r="BF21" s="62"/>
      <c r="BG21" s="62"/>
      <c r="BH21" s="62"/>
      <c r="BI21" s="62"/>
      <c r="BJ21" s="62"/>
      <c r="BK21" s="63"/>
      <c r="BL21" s="71" t="s">
        <v>40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 t="s">
        <v>40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366"/>
    </row>
    <row r="22" spans="1:166" ht="39" customHeight="1">
      <c r="A22" s="373" t="s">
        <v>79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4"/>
      <c r="AP22" s="345" t="s">
        <v>51</v>
      </c>
      <c r="AQ22" s="330"/>
      <c r="AR22" s="330"/>
      <c r="AS22" s="330"/>
      <c r="AT22" s="330"/>
      <c r="AU22" s="331"/>
      <c r="AV22" s="329" t="s">
        <v>40</v>
      </c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1"/>
      <c r="BL22" s="352" t="s">
        <v>40</v>
      </c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7"/>
      <c r="CF22" s="352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7"/>
      <c r="CW22" s="352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7"/>
      <c r="DN22" s="352" t="s">
        <v>40</v>
      </c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7"/>
      <c r="EE22" s="352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7"/>
      <c r="ET22" s="352" t="s">
        <v>40</v>
      </c>
      <c r="EU22" s="353"/>
      <c r="EV22" s="353"/>
      <c r="EW22" s="353"/>
      <c r="EX22" s="353"/>
      <c r="EY22" s="353"/>
      <c r="EZ22" s="353"/>
      <c r="FA22" s="353"/>
      <c r="FB22" s="353"/>
      <c r="FC22" s="353"/>
      <c r="FD22" s="353"/>
      <c r="FE22" s="353"/>
      <c r="FF22" s="353"/>
      <c r="FG22" s="353"/>
      <c r="FH22" s="353"/>
      <c r="FI22" s="353"/>
      <c r="FJ22" s="354"/>
    </row>
    <row r="23" spans="1:166" ht="15" customHeight="1">
      <c r="A23" s="367" t="s">
        <v>36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8"/>
      <c r="AP23" s="344" t="s">
        <v>46</v>
      </c>
      <c r="AQ23" s="327"/>
      <c r="AR23" s="327"/>
      <c r="AS23" s="327"/>
      <c r="AT23" s="327"/>
      <c r="AU23" s="328"/>
      <c r="AV23" s="326" t="s">
        <v>40</v>
      </c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8"/>
      <c r="BL23" s="349" t="s">
        <v>40</v>
      </c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6"/>
      <c r="CF23" s="349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  <c r="CV23" s="356"/>
      <c r="CW23" s="349" t="s">
        <v>40</v>
      </c>
      <c r="CX23" s="350"/>
      <c r="CY23" s="350"/>
      <c r="CZ23" s="350"/>
      <c r="DA23" s="350"/>
      <c r="DB23" s="350"/>
      <c r="DC23" s="350"/>
      <c r="DD23" s="350"/>
      <c r="DE23" s="350"/>
      <c r="DF23" s="350"/>
      <c r="DG23" s="350"/>
      <c r="DH23" s="350"/>
      <c r="DI23" s="350"/>
      <c r="DJ23" s="350"/>
      <c r="DK23" s="350"/>
      <c r="DL23" s="350"/>
      <c r="DM23" s="356"/>
      <c r="DN23" s="349" t="s">
        <v>40</v>
      </c>
      <c r="DO23" s="350"/>
      <c r="DP23" s="350"/>
      <c r="DQ23" s="350"/>
      <c r="DR23" s="350"/>
      <c r="DS23" s="350"/>
      <c r="DT23" s="350"/>
      <c r="DU23" s="350"/>
      <c r="DV23" s="350"/>
      <c r="DW23" s="350"/>
      <c r="DX23" s="350"/>
      <c r="DY23" s="350"/>
      <c r="DZ23" s="350"/>
      <c r="EA23" s="350"/>
      <c r="EB23" s="350"/>
      <c r="EC23" s="350"/>
      <c r="ED23" s="356"/>
      <c r="EE23" s="349"/>
      <c r="EF23" s="350"/>
      <c r="EG23" s="350"/>
      <c r="EH23" s="350"/>
      <c r="EI23" s="350"/>
      <c r="EJ23" s="350"/>
      <c r="EK23" s="350"/>
      <c r="EL23" s="350"/>
      <c r="EM23" s="350"/>
      <c r="EN23" s="350"/>
      <c r="EO23" s="350"/>
      <c r="EP23" s="350"/>
      <c r="EQ23" s="350"/>
      <c r="ER23" s="350"/>
      <c r="ES23" s="356"/>
      <c r="ET23" s="349" t="s">
        <v>40</v>
      </c>
      <c r="EU23" s="350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0"/>
      <c r="FG23" s="350"/>
      <c r="FH23" s="350"/>
      <c r="FI23" s="350"/>
      <c r="FJ23" s="351"/>
    </row>
    <row r="24" spans="1:166" ht="22.5" customHeight="1">
      <c r="A24" s="373" t="s">
        <v>57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45"/>
      <c r="AQ24" s="330"/>
      <c r="AR24" s="330"/>
      <c r="AS24" s="330"/>
      <c r="AT24" s="330"/>
      <c r="AU24" s="331"/>
      <c r="AV24" s="329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1"/>
      <c r="BL24" s="352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7"/>
      <c r="CF24" s="352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7"/>
      <c r="CW24" s="352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7"/>
      <c r="DN24" s="352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7"/>
      <c r="EE24" s="352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7"/>
      <c r="ET24" s="352"/>
      <c r="EU24" s="353"/>
      <c r="EV24" s="353"/>
      <c r="EW24" s="353"/>
      <c r="EX24" s="353"/>
      <c r="EY24" s="353"/>
      <c r="EZ24" s="353"/>
      <c r="FA24" s="353"/>
      <c r="FB24" s="353"/>
      <c r="FC24" s="353"/>
      <c r="FD24" s="353"/>
      <c r="FE24" s="353"/>
      <c r="FF24" s="353"/>
      <c r="FG24" s="353"/>
      <c r="FH24" s="353"/>
      <c r="FI24" s="353"/>
      <c r="FJ24" s="354"/>
    </row>
    <row r="25" spans="1:166" ht="24" customHeight="1" thickBot="1">
      <c r="A25" s="360" t="s">
        <v>56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2"/>
      <c r="AP25" s="152" t="s">
        <v>47</v>
      </c>
      <c r="AQ25" s="146"/>
      <c r="AR25" s="146"/>
      <c r="AS25" s="146"/>
      <c r="AT25" s="146"/>
      <c r="AU25" s="146"/>
      <c r="AV25" s="146" t="s">
        <v>40</v>
      </c>
      <c r="AW25" s="146"/>
      <c r="AX25" s="146"/>
      <c r="AY25" s="146"/>
      <c r="AZ25" s="146"/>
      <c r="BA25" s="146"/>
      <c r="BB25" s="146"/>
      <c r="BC25" s="146"/>
      <c r="BD25" s="146"/>
      <c r="BE25" s="147"/>
      <c r="BF25" s="148"/>
      <c r="BG25" s="148"/>
      <c r="BH25" s="148"/>
      <c r="BI25" s="148"/>
      <c r="BJ25" s="148"/>
      <c r="BK25" s="149"/>
      <c r="BL25" s="145" t="s">
        <v>40</v>
      </c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 t="s">
        <v>40</v>
      </c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 t="s">
        <v>40</v>
      </c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365"/>
    </row>
    <row r="26" spans="1:166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37" t="s">
        <v>61</v>
      </c>
    </row>
    <row r="27" spans="1:165" ht="3" customHeight="1">
      <c r="A27" s="3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88" t="s">
        <v>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140"/>
      <c r="AP28" s="87" t="s">
        <v>16</v>
      </c>
      <c r="AQ28" s="88"/>
      <c r="AR28" s="88"/>
      <c r="AS28" s="88"/>
      <c r="AT28" s="88"/>
      <c r="AU28" s="140"/>
      <c r="AV28" s="87" t="s">
        <v>73</v>
      </c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140"/>
      <c r="BL28" s="87" t="s">
        <v>53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140"/>
      <c r="CF28" s="137" t="s">
        <v>17</v>
      </c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9"/>
      <c r="ET28" s="87" t="s">
        <v>21</v>
      </c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</row>
    <row r="29" spans="1:166" ht="39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141"/>
      <c r="AP29" s="89"/>
      <c r="AQ29" s="90"/>
      <c r="AR29" s="90"/>
      <c r="AS29" s="90"/>
      <c r="AT29" s="90"/>
      <c r="AU29" s="141"/>
      <c r="AV29" s="89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141"/>
      <c r="BL29" s="89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141"/>
      <c r="CF29" s="138" t="s">
        <v>83</v>
      </c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9"/>
      <c r="CW29" s="137" t="s">
        <v>18</v>
      </c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9"/>
      <c r="DN29" s="137" t="s">
        <v>19</v>
      </c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9"/>
      <c r="EE29" s="137" t="s">
        <v>20</v>
      </c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9"/>
      <c r="ET29" s="89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</row>
    <row r="30" spans="1:166" ht="12" thickBot="1">
      <c r="A30" s="122">
        <v>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3"/>
      <c r="AP30" s="109">
        <v>2</v>
      </c>
      <c r="AQ30" s="110"/>
      <c r="AR30" s="110"/>
      <c r="AS30" s="110"/>
      <c r="AT30" s="110"/>
      <c r="AU30" s="111"/>
      <c r="AV30" s="109">
        <v>3</v>
      </c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1"/>
      <c r="BL30" s="109">
        <v>4</v>
      </c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1"/>
      <c r="CF30" s="109">
        <v>5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1"/>
      <c r="CW30" s="109">
        <v>6</v>
      </c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1"/>
      <c r="DN30" s="109">
        <v>7</v>
      </c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1"/>
      <c r="EE30" s="109">
        <v>8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1"/>
      <c r="ET30" s="109">
        <v>9</v>
      </c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</row>
    <row r="31" spans="1:166" ht="22.5" customHeight="1">
      <c r="A31" s="249" t="s">
        <v>80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25" t="s">
        <v>48</v>
      </c>
      <c r="AQ31" s="129"/>
      <c r="AR31" s="129"/>
      <c r="AS31" s="129"/>
      <c r="AT31" s="129"/>
      <c r="AU31" s="129"/>
      <c r="AV31" s="129" t="s">
        <v>40</v>
      </c>
      <c r="AW31" s="129"/>
      <c r="AX31" s="129"/>
      <c r="AY31" s="129"/>
      <c r="AZ31" s="129"/>
      <c r="BA31" s="129"/>
      <c r="BB31" s="129"/>
      <c r="BC31" s="129"/>
      <c r="BD31" s="129"/>
      <c r="BE31" s="130"/>
      <c r="BF31" s="131"/>
      <c r="BG31" s="131"/>
      <c r="BH31" s="131"/>
      <c r="BI31" s="131"/>
      <c r="BJ31" s="131"/>
      <c r="BK31" s="132"/>
      <c r="BL31" s="194" t="s">
        <v>40</v>
      </c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 t="s">
        <v>40</v>
      </c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 t="s">
        <v>40</v>
      </c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5"/>
    </row>
    <row r="32" spans="1:166" ht="11.25">
      <c r="A32" s="342" t="s">
        <v>15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3"/>
      <c r="AP32" s="344" t="s">
        <v>49</v>
      </c>
      <c r="AQ32" s="327"/>
      <c r="AR32" s="327"/>
      <c r="AS32" s="327"/>
      <c r="AT32" s="327"/>
      <c r="AU32" s="328"/>
      <c r="AV32" s="326" t="s">
        <v>40</v>
      </c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8"/>
      <c r="BL32" s="217" t="s">
        <v>40</v>
      </c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9"/>
      <c r="CF32" s="217" t="s">
        <v>40</v>
      </c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9"/>
      <c r="CW32" s="217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9"/>
      <c r="DN32" s="217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9"/>
      <c r="EE32" s="217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9"/>
      <c r="ET32" s="217" t="s">
        <v>40</v>
      </c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334"/>
    </row>
    <row r="33" spans="1:166" ht="22.5" customHeight="1">
      <c r="A33" s="346" t="s">
        <v>81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7"/>
      <c r="AP33" s="345"/>
      <c r="AQ33" s="330"/>
      <c r="AR33" s="330"/>
      <c r="AS33" s="330"/>
      <c r="AT33" s="330"/>
      <c r="AU33" s="331"/>
      <c r="AV33" s="329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1"/>
      <c r="BL33" s="323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324"/>
      <c r="CF33" s="323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324"/>
      <c r="CW33" s="323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324"/>
      <c r="DN33" s="323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324"/>
      <c r="EE33" s="323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324"/>
      <c r="ET33" s="323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335"/>
    </row>
    <row r="34" spans="1:166" ht="22.5" customHeight="1">
      <c r="A34" s="224" t="s">
        <v>82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4"/>
      <c r="AP34" s="244" t="s">
        <v>50</v>
      </c>
      <c r="AQ34" s="245"/>
      <c r="AR34" s="245"/>
      <c r="AS34" s="245"/>
      <c r="AT34" s="245"/>
      <c r="AU34" s="245"/>
      <c r="AV34" s="245" t="s">
        <v>40</v>
      </c>
      <c r="AW34" s="245"/>
      <c r="AX34" s="245"/>
      <c r="AY34" s="245"/>
      <c r="AZ34" s="245"/>
      <c r="BA34" s="245"/>
      <c r="BB34" s="245"/>
      <c r="BC34" s="245"/>
      <c r="BD34" s="245"/>
      <c r="BE34" s="326"/>
      <c r="BF34" s="327"/>
      <c r="BG34" s="327"/>
      <c r="BH34" s="327"/>
      <c r="BI34" s="327"/>
      <c r="BJ34" s="327"/>
      <c r="BK34" s="328"/>
      <c r="BL34" s="332" t="s">
        <v>40</v>
      </c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 t="s">
        <v>40</v>
      </c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 t="s">
        <v>40</v>
      </c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75"/>
    </row>
    <row r="35" spans="1:166" ht="1.5" customHeight="1" thickBot="1">
      <c r="A35" s="336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8"/>
      <c r="AP35" s="339"/>
      <c r="AQ35" s="340"/>
      <c r="AR35" s="340"/>
      <c r="AS35" s="340"/>
      <c r="AT35" s="340"/>
      <c r="AU35" s="340"/>
      <c r="AV35" s="341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21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1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59"/>
      <c r="CW35" s="321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1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1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59"/>
      <c r="ET35" s="321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2"/>
      <c r="FF35" s="322"/>
      <c r="FG35" s="322"/>
      <c r="FH35" s="322"/>
      <c r="FI35" s="322"/>
      <c r="FJ35" s="333"/>
    </row>
    <row r="39" spans="1:84" ht="11.25">
      <c r="A39" s="1" t="s">
        <v>247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H39" s="104" t="s">
        <v>248</v>
      </c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CF39" s="1" t="s">
        <v>27</v>
      </c>
    </row>
    <row r="40" spans="14:149" ht="11.25">
      <c r="N40" s="110" t="s">
        <v>8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H40" s="110" t="s">
        <v>9</v>
      </c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CF40" s="1" t="s">
        <v>28</v>
      </c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S40" s="104" t="s">
        <v>123</v>
      </c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</row>
    <row r="41" spans="107:149" ht="21.75" customHeight="1">
      <c r="DC41" s="110" t="s">
        <v>8</v>
      </c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S41" s="110" t="s">
        <v>9</v>
      </c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</row>
    <row r="42" spans="1:60" ht="11.25">
      <c r="A42" s="1" t="s">
        <v>7</v>
      </c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H42" s="104" t="s">
        <v>124</v>
      </c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</row>
    <row r="43" spans="18:166" ht="11.25">
      <c r="R43" s="110" t="s">
        <v>8</v>
      </c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H43" s="110" t="s">
        <v>9</v>
      </c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05" t="s">
        <v>10</v>
      </c>
      <c r="B45" s="105"/>
      <c r="C45" s="330" t="s">
        <v>177</v>
      </c>
      <c r="D45" s="330"/>
      <c r="E45" s="330"/>
      <c r="F45" s="1" t="s">
        <v>10</v>
      </c>
      <c r="I45" s="104" t="s">
        <v>287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5">
        <v>20</v>
      </c>
      <c r="Z45" s="105"/>
      <c r="AA45" s="105"/>
      <c r="AB45" s="105"/>
      <c r="AC45" s="106" t="s">
        <v>182</v>
      </c>
      <c r="AD45" s="106"/>
      <c r="AE45" s="106"/>
      <c r="AF45" s="1" t="s">
        <v>114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F23:CV24"/>
    <mergeCell ref="CW23:DM24"/>
    <mergeCell ref="BL25:CE25"/>
    <mergeCell ref="CF25:CV25"/>
    <mergeCell ref="CW25:DM25"/>
    <mergeCell ref="BL30:CE3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A5:AO5"/>
    <mergeCell ref="BL5:CE5"/>
    <mergeCell ref="CF5:CV5"/>
    <mergeCell ref="CW5:DM5"/>
    <mergeCell ref="DN5:ED5"/>
    <mergeCell ref="EE5:ES5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7:FJ17"/>
    <mergeCell ref="ET21:FJ21"/>
    <mergeCell ref="ET19:FJ19"/>
    <mergeCell ref="ET20:FJ20"/>
    <mergeCell ref="ET18:FJ18"/>
    <mergeCell ref="EE19:ES19"/>
    <mergeCell ref="EE18:ES18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2016-10-05T07:51:21Z</cp:lastPrinted>
  <dcterms:created xsi:type="dcterms:W3CDTF">2005-02-01T12:32:18Z</dcterms:created>
  <dcterms:modified xsi:type="dcterms:W3CDTF">2016-10-31T06:15:33Z</dcterms:modified>
  <cp:category/>
  <cp:version/>
  <cp:contentType/>
  <cp:contentStatus/>
</cp:coreProperties>
</file>